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S:\shared\CREDIT\LIHTC\2026 Program\QAP\Appendices\Final\"/>
    </mc:Choice>
  </mc:AlternateContent>
  <xr:revisionPtr revIDLastSave="0" documentId="13_ncr:1_{5F69F42C-75CB-4EA8-92A1-B76D7A687570}" xr6:coauthVersionLast="47" xr6:coauthVersionMax="47" xr10:uidLastSave="{00000000-0000-0000-0000-000000000000}"/>
  <bookViews>
    <workbookView xWindow="-108" yWindow="-108" windowWidth="23256" windowHeight="13896" xr2:uid="{A51D0F95-3D3F-4506-AD9F-5B9A12FA29A4}"/>
  </bookViews>
  <sheets>
    <sheet name="Max Cost Model" sheetId="1" r:id="rId1"/>
    <sheet name="Metro Counties" sheetId="2" r:id="rId2"/>
  </sheets>
  <externalReferences>
    <externalReference r:id="rId3"/>
    <externalReference r:id="rId4"/>
    <externalReference r:id="rId5"/>
    <externalReference r:id="rId6"/>
  </externalReferences>
  <definedNames>
    <definedName name="Accessory_Building_4">'[1]16. Project Costs'!$K$32</definedName>
    <definedName name="Accessory_Building_9">'[1]16. Project Costs'!$J$32</definedName>
    <definedName name="Accessory_Building_State">'[1]16. Project Costs'!$L$32</definedName>
    <definedName name="Accessory_Building_Total">'[1]16. Project Costs'!$F$32</definedName>
    <definedName name="Accountant">'[1]11. Project Team'!$D$117</definedName>
    <definedName name="Accountant_City">'[1]11. Project Team'!$D$121</definedName>
    <definedName name="Accountant_Contact_First_Name">'[1]11. Project Team'!$D$125</definedName>
    <definedName name="Accountant_Contact_Last_Name">'[1]11. Project Team'!$F$125</definedName>
    <definedName name="Accountant_Email_Address">'[1]11. Project Team'!$G$123</definedName>
    <definedName name="Accountant_Identity_of_Interest?">'[1]11. Project Team'!$F$115</definedName>
    <definedName name="Accountant_State">'[1]11. Project Team'!$F$121</definedName>
    <definedName name="Accountant_Street_Address">'[1]11. Project Team'!$D$119</definedName>
    <definedName name="Accountant_Telephone_Number">'[1]11. Project Team'!$D$123</definedName>
    <definedName name="Accountant_Zipcode">'[1]11. Project Team'!$H$121</definedName>
    <definedName name="Accting_Fees_4">'[1]16. Project Costs'!$K$163</definedName>
    <definedName name="Accting_Fees_9">'[1]16. Project Costs'!$J$163</definedName>
    <definedName name="Accting_Fees_State">'[1]16. Project Costs'!$L$163</definedName>
    <definedName name="Accting_Fees_Total">'[1]16. Project Costs'!$F$163</definedName>
    <definedName name="ACQ_Subtotal_4">'[1]16. Project Costs'!$K$20</definedName>
    <definedName name="ACQ_Subtotal_Total">'[1]16. Project Costs'!$F$20</definedName>
    <definedName name="Acquisition_Rehab_Units">'[1]5. Project Description'!$D$11</definedName>
    <definedName name="Adaptive_Reuse_Units">'[1]5. Project Description'!$D$12</definedName>
    <definedName name="Adjusted_building_basis">'[1]8. Site Control'!$D$31</definedName>
    <definedName name="Administrative_Rent___Free_Unit">'[1]18. Projected Operating Costs'!$D$22</definedName>
    <definedName name="Advertising___Marketing_Expense">'[1]18. Projected Operating Costs'!$D$11</definedName>
    <definedName name="Ag_Workers">'[2]Project Details'!$C$158</definedName>
    <definedName name="Ag_Workers_No_Of_Units">'[2]Project Details'!$D$158</definedName>
    <definedName name="Agreement_Date">'[2]Applicant Agreement'!$F$43</definedName>
    <definedName name="ALTA_4">'[1]16. Project Costs'!$K$119</definedName>
    <definedName name="ALTA_9">'[1]16. Project Costs'!$J$119</definedName>
    <definedName name="ALTA_State">'[1]16. Project Costs'!$L$119</definedName>
    <definedName name="ALTA_Total">'[1]16. Project Costs'!$F$119</definedName>
    <definedName name="Amount_1">'[1]14. Funding Sources'!$G$16</definedName>
    <definedName name="Amount_10">'[1]14. Funding Sources'!$G$25</definedName>
    <definedName name="Amount_2">'[1]14. Funding Sources'!$G$17</definedName>
    <definedName name="Amount_3">'[1]14. Funding Sources'!$G$18</definedName>
    <definedName name="Amount_4">'[1]14. Funding Sources'!$G$19</definedName>
    <definedName name="Amount_5">'[1]14. Funding Sources'!$G$20</definedName>
    <definedName name="Amount_6">'[1]14. Funding Sources'!$G$21</definedName>
    <definedName name="Amount_7">'[1]14. Funding Sources'!$G$22</definedName>
    <definedName name="Amount_8">'[1]14. Funding Sources'!$G$23</definedName>
    <definedName name="Amount_9">'[1]14. Funding Sources'!$G$24</definedName>
    <definedName name="And_Number_of_Units">'[1]5. Project Description'!$D$17</definedName>
    <definedName name="Annual_DSC_1">'[1]14. Funding Sources'!$M$16</definedName>
    <definedName name="Annual_DSC_10">'[1]14. Funding Sources'!$M$25</definedName>
    <definedName name="Annual_DSC_2">'[1]14. Funding Sources'!$M$17</definedName>
    <definedName name="Annual_DSC_3">'[1]14. Funding Sources'!$M$18</definedName>
    <definedName name="Annual_DSC_4">'[1]14. Funding Sources'!$M$19</definedName>
    <definedName name="Annual_DSC_5">'[1]14. Funding Sources'!$M$20</definedName>
    <definedName name="Annual_DSC_6">'[1]14. Funding Sources'!$M$21</definedName>
    <definedName name="Annual_DSC_7">'[1]14. Funding Sources'!$M$22</definedName>
    <definedName name="Annual_DSC_8">'[1]14. Funding Sources'!$M$23</definedName>
    <definedName name="Annual_DSC_9">'[1]14. Funding Sources'!$M$24</definedName>
    <definedName name="Annual_Replacement_Reserve">'[1]18. Projected Operating Costs'!$D$87</definedName>
    <definedName name="Any_existing_LURA?">'[1]5. Project Description'!$D$32</definedName>
    <definedName name="Applicant_Information">'[1]6. Applicant Information'!$B$6</definedName>
    <definedName name="Application_Threshold">'[1]Threshold Checklist'!$D$1</definedName>
    <definedName name="ApplicationType">'[1]Dropdown Lists'!$G$2:$G$4</definedName>
    <definedName name="Appraisals_4">'[1]16. Project Costs'!$K$140</definedName>
    <definedName name="Appraisals_9">'[1]16. Project Costs'!$J$140</definedName>
    <definedName name="Appraisals_State">'[1]16. Project Costs'!$L$140</definedName>
    <definedName name="Appraisals_Total">'[1]16. Project Costs'!$F$140</definedName>
    <definedName name="Apt_Type_61">'[1]13. Unit Mix'!$C$113</definedName>
    <definedName name="Apt_Type_62">'[1]13. Unit Mix'!$C$114</definedName>
    <definedName name="Apt_Type_63">'[1]13. Unit Mix'!$C$115</definedName>
    <definedName name="Arch_Design_4">'[1]16. Project Costs'!$K$116</definedName>
    <definedName name="Arch_Design_9">'[1]16. Project Costs'!$J$116</definedName>
    <definedName name="Arch_Design_State">'[1]16. Project Costs'!$L$116</definedName>
    <definedName name="Arch_Design_Total">'[1]16. Project Costs'!$F$116</definedName>
    <definedName name="Arch_Super_4">'[1]16. Project Costs'!$K$117</definedName>
    <definedName name="Arch_Super_9">'[1]16. Project Costs'!$J$117</definedName>
    <definedName name="Arch_Super_State">'[1]16. Project Costs'!$L$117</definedName>
    <definedName name="Arch_Super_Total">'[1]16. Project Costs'!$F$117</definedName>
    <definedName name="Architect">'[1]11. Project Team'!$D$87</definedName>
    <definedName name="Architect_Address">'[2]Development Team'!$D$221</definedName>
    <definedName name="Architect_City">'[1]11. Project Team'!$D$91</definedName>
    <definedName name="Architect_Contact_First_Name">'[1]11. Project Team'!$D$95</definedName>
    <definedName name="Architect_Contact_Last_Name">'[1]11. Project Team'!$F$95</definedName>
    <definedName name="Architect_Email">'[2]Development Team'!$G$225</definedName>
    <definedName name="Architect_Email_Address">'[1]11. Project Team'!$G$93</definedName>
    <definedName name="Architect_Identity_of_Interest?">'[1]11. Project Team'!$F$85</definedName>
    <definedName name="Architect_Name">'[2]Development Team'!$D$220</definedName>
    <definedName name="Architect_Phone">'[2]Development Team'!$G$224</definedName>
    <definedName name="Architect_State">'[1]11. Project Team'!$F$91</definedName>
    <definedName name="Architect_Street_Address">'[1]11. Project Team'!$D$89</definedName>
    <definedName name="Architect_TaxID">'[2]Development Team'!$D$227</definedName>
    <definedName name="Architect_Telephone_Number">'[1]11. Project Team'!$D$93</definedName>
    <definedName name="Architect_Zip">'[2]Development Team'!$D$225</definedName>
    <definedName name="Architect_Zipcode">'[1]11. Project Team'!$H$91</definedName>
    <definedName name="Area_of_Economic_Opportunity">'[1]37. Areas of Economic Opp'!$B$6</definedName>
    <definedName name="Areas_Economic_Opp_Points">'[1]24. Instructions Scoring Sum'!$G$44</definedName>
    <definedName name="Attorney">'[1]11. Project Team'!$D$102</definedName>
    <definedName name="Attorney_City">'[1]11. Project Team'!$D$106</definedName>
    <definedName name="Attorney_Email_Address">'[1]11. Project Team'!$G$108</definedName>
    <definedName name="Attorney_Identity_of_Interest?">'[1]11. Project Team'!$D$100</definedName>
    <definedName name="Attorney_State">'[1]11. Project Team'!$F$106</definedName>
    <definedName name="Attorney_Street_Address">'[1]11. Project Team'!$D$104</definedName>
    <definedName name="Attorney_Telephone_Number">'[1]11. Project Team'!$D$108</definedName>
    <definedName name="Attorney_Zipcode">'[1]11. Project Team'!$H$106</definedName>
    <definedName name="Auditing_Expenses___Project_Only">'[1]18. Projected Operating Costs'!$D$24</definedName>
    <definedName name="Bad_Debt_Expense">'[1]18. Projected Operating Costs'!$D$27</definedName>
    <definedName name="Bond_Issuance_Fee_Total">'[1]16. Project Costs'!$F$78</definedName>
    <definedName name="Bonding_Fee_Subtotal_Total">'[1]16. Project Costs'!$F$79</definedName>
    <definedName name="Bookkeeping_Fees_Accounting_Services">'[1]18. Projected Operating Costs'!$D$25</definedName>
    <definedName name="Boundry_4">'[1]16. Project Costs'!$K$148</definedName>
    <definedName name="Boundry_Total">'[1]16. Project Costs'!$F$148</definedName>
    <definedName name="Builders_Overhead_4">'[1]16. Project Costs'!$K$56</definedName>
    <definedName name="Builders_Overhead_9">'[1]16. Project Costs'!$J$56</definedName>
    <definedName name="Builders_Overhead_State">'[1]16. Project Costs'!$L$56</definedName>
    <definedName name="Builders_Overhead_Total">'[1]16. Project Costs'!$F$56</definedName>
    <definedName name="Builders_Profit_4">'[1]16. Project Costs'!$K$57</definedName>
    <definedName name="Builders_Profit_9">'[1]16. Project Costs'!$J$57</definedName>
    <definedName name="Builders_Profit_State">'[1]16. Project Costs'!$L$57</definedName>
    <definedName name="Builders_Profit_Total">'[1]16. Project Costs'!$F$57</definedName>
    <definedName name="Builders_Risk_Ins_4">'[1]16. Project Costs'!$K$59</definedName>
    <definedName name="Builders_Risk_Ins_Total">'[1]16. Project Costs'!$F$59</definedName>
    <definedName name="Building_4">'[1]16. Project Costs'!$K$23</definedName>
    <definedName name="Building_9">'[1]16. Project Costs'!$J$23</definedName>
    <definedName name="Building_Acq_4">'[1]16. Project Costs'!$K$17</definedName>
    <definedName name="Building_Acq_State">'[1]16. Project Costs'!$L$17</definedName>
    <definedName name="Building_Acq_Total">'[1]16. Project Costs'!$F$17</definedName>
    <definedName name="Building_Address_1">'[1]8. Site Control'!$C$44</definedName>
    <definedName name="Building_Address_10">'[1]8. Site Control'!$C$53</definedName>
    <definedName name="Building_Address_11">'[1]8. Site Control'!$C$54</definedName>
    <definedName name="Building_Address_12">'[1]8. Site Control'!$C$55</definedName>
    <definedName name="Building_Address_13">'[1]8. Site Control'!$C$56</definedName>
    <definedName name="Building_Address_14">'[1]8. Site Control'!$C$57</definedName>
    <definedName name="Building_Address_15">'[1]8. Site Control'!$C$58</definedName>
    <definedName name="Building_Address_16">'[1]8. Site Control'!$C$59</definedName>
    <definedName name="Building_Address_17">'[1]8. Site Control'!$C$60</definedName>
    <definedName name="Building_Address_18">'[1]8. Site Control'!$C$61</definedName>
    <definedName name="Building_Address_19">'[1]8. Site Control'!$C$62</definedName>
    <definedName name="Building_Address_2">'[1]8. Site Control'!$C$45</definedName>
    <definedName name="Building_Address_20">'[1]8. Site Control'!$C$63</definedName>
    <definedName name="Building_Address_21">'[1]8. Site Control'!$C$64</definedName>
    <definedName name="Building_Address_22">'[1]8. Site Control'!$C$65</definedName>
    <definedName name="Building_Address_23">'[1]8. Site Control'!$C$66</definedName>
    <definedName name="Building_Address_24">'[1]8. Site Control'!$C$67</definedName>
    <definedName name="Building_Address_25">'[1]8. Site Control'!$C$68</definedName>
    <definedName name="Building_Address_26">'[1]8. Site Control'!$C$69</definedName>
    <definedName name="Building_Address_27">'[1]8. Site Control'!$C$70</definedName>
    <definedName name="Building_Address_28">'[1]8. Site Control'!$C$71</definedName>
    <definedName name="Building_Address_29">'[1]8. Site Control'!$C$72</definedName>
    <definedName name="Building_Address_3">'[1]8. Site Control'!$C$46</definedName>
    <definedName name="Building_Address_30">'[1]8. Site Control'!$C$73</definedName>
    <definedName name="Building_Address_31">'[1]8. Site Control'!$C$74</definedName>
    <definedName name="Building_Address_32">'[1]8. Site Control'!$C$75</definedName>
    <definedName name="Building_Address_33">'[1]8. Site Control'!$C$76</definedName>
    <definedName name="Building_Address_34">'[1]8. Site Control'!$C$77</definedName>
    <definedName name="Building_Address_4">'[1]8. Site Control'!$C$47</definedName>
    <definedName name="Building_Address_5">'[1]8. Site Control'!$C$48</definedName>
    <definedName name="Building_Address_6">'[1]8. Site Control'!$C$49</definedName>
    <definedName name="Building_Address_7">'[1]8. Site Control'!$C$50</definedName>
    <definedName name="Building_Address_8">'[1]8. Site Control'!$C$51</definedName>
    <definedName name="Building_Address_9">'[1]8. Site Control'!$C$52</definedName>
    <definedName name="Building_City_1">'[1]8. Site Control'!$D$44</definedName>
    <definedName name="Building_City_10">'[1]8. Site Control'!$D$53</definedName>
    <definedName name="Building_City_11">'[1]8. Site Control'!$D$54</definedName>
    <definedName name="Building_City_12">'[1]8. Site Control'!$D$55</definedName>
    <definedName name="Building_City_13">'[1]8. Site Control'!$D$56</definedName>
    <definedName name="Building_City_14">'[1]8. Site Control'!$D$57</definedName>
    <definedName name="Building_City_15">'[1]8. Site Control'!$D$58</definedName>
    <definedName name="Building_City_16">'[1]8. Site Control'!$D$59</definedName>
    <definedName name="Building_City_17">'[1]8. Site Control'!$D$60</definedName>
    <definedName name="Building_City_18">'[1]8. Site Control'!$D$61</definedName>
    <definedName name="Building_City_19">'[1]8. Site Control'!$D$62</definedName>
    <definedName name="Building_City_2">'[1]8. Site Control'!$D$45</definedName>
    <definedName name="Building_City_20">'[1]8. Site Control'!$D$63</definedName>
    <definedName name="Building_City_21">'[1]8. Site Control'!$D$64</definedName>
    <definedName name="Building_City_22">'[1]8. Site Control'!$D$65</definedName>
    <definedName name="Building_City_23">'[1]8. Site Control'!$D$66</definedName>
    <definedName name="Building_City_24">'[1]8. Site Control'!$D$67</definedName>
    <definedName name="Building_City_25">'[1]8. Site Control'!$D$68</definedName>
    <definedName name="Building_City_26">'[1]8. Site Control'!$D$69</definedName>
    <definedName name="Building_City_27">'[1]8. Site Control'!$D$70</definedName>
    <definedName name="Building_City_28">'[1]8. Site Control'!$D$71</definedName>
    <definedName name="Building_City_29">'[1]8. Site Control'!$D$72</definedName>
    <definedName name="Building_City_3">'[1]8. Site Control'!$D$46</definedName>
    <definedName name="Building_City_30">'[1]8. Site Control'!$D$73</definedName>
    <definedName name="Building_City_31">'[1]8. Site Control'!$D$74</definedName>
    <definedName name="Building_City_32">'[1]8. Site Control'!$D$75</definedName>
    <definedName name="Building_City_33">'[1]8. Site Control'!$D$76</definedName>
    <definedName name="Building_City_34">'[1]8. Site Control'!$D$77</definedName>
    <definedName name="Building_City_4">'[1]8. Site Control'!$D$47</definedName>
    <definedName name="Building_City_5">'[1]8. Site Control'!$D$48</definedName>
    <definedName name="Building_City_6">'[1]8. Site Control'!$D$49</definedName>
    <definedName name="Building_City_7">'[1]8. Site Control'!$D$50</definedName>
    <definedName name="Building_City_8">'[1]8. Site Control'!$D$51</definedName>
    <definedName name="Building_City_9">'[1]8. Site Control'!$D$52</definedName>
    <definedName name="Building_State">'[1]16. Project Costs'!$L$23</definedName>
    <definedName name="Building_Total">'[1]16. Project Costs'!$F$23</definedName>
    <definedName name="Building_Zip_Code_1">'[1]8. Site Control'!$E$44</definedName>
    <definedName name="Building_Zip_Code_10">'[1]8. Site Control'!$E$53</definedName>
    <definedName name="Building_Zip_Code_11">'[1]8. Site Control'!$E$54</definedName>
    <definedName name="Building_Zip_Code_12">'[1]8. Site Control'!$E$55</definedName>
    <definedName name="Building_Zip_Code_13">'[1]8. Site Control'!$E$56</definedName>
    <definedName name="Building_Zip_Code_14">'[1]8. Site Control'!$E$57</definedName>
    <definedName name="Building_Zip_Code_15">'[1]8. Site Control'!$E$58</definedName>
    <definedName name="Building_Zip_Code_16">'[1]8. Site Control'!$E$59</definedName>
    <definedName name="Building_Zip_Code_17">'[1]8. Site Control'!$E$60</definedName>
    <definedName name="Building_Zip_Code_18">'[1]8. Site Control'!$E$61</definedName>
    <definedName name="Building_Zip_Code_19">'[1]8. Site Control'!$E$62</definedName>
    <definedName name="Building_Zip_Code_2">'[1]8. Site Control'!$E$45</definedName>
    <definedName name="Building_Zip_Code_20">'[1]8. Site Control'!$E$63</definedName>
    <definedName name="Building_Zip_Code_21">'[1]8. Site Control'!$E$64</definedName>
    <definedName name="Building_Zip_Code_22">'[1]8. Site Control'!$E$65</definedName>
    <definedName name="Building_Zip_Code_23">'[1]8. Site Control'!$E$66</definedName>
    <definedName name="Building_Zip_Code_24">'[1]8. Site Control'!$E$67</definedName>
    <definedName name="Building_Zip_Code_25">'[1]8. Site Control'!$E$68</definedName>
    <definedName name="Building_Zip_Code_26">'[1]8. Site Control'!$E$69</definedName>
    <definedName name="Building_Zip_Code_27">'[1]8. Site Control'!$E$70</definedName>
    <definedName name="Building_Zip_Code_28">'[1]8. Site Control'!$E$71</definedName>
    <definedName name="Building_Zip_Code_29">'[1]8. Site Control'!$E$72</definedName>
    <definedName name="Building_Zip_Code_3">'[1]8. Site Control'!$E$46</definedName>
    <definedName name="Building_Zip_Code_30">'[1]8. Site Control'!$E$73</definedName>
    <definedName name="Building_Zip_Code_31">'[1]8. Site Control'!$E$74</definedName>
    <definedName name="Building_Zip_Code_32">'[1]8. Site Control'!$E$75</definedName>
    <definedName name="Building_Zip_Code_33">'[1]8. Site Control'!$E$76</definedName>
    <definedName name="Building_Zip_Code_34">'[1]8. Site Control'!$E$77</definedName>
    <definedName name="Building_Zip_Code_4">'[1]8. Site Control'!$E$47</definedName>
    <definedName name="Building_Zip_Code_5">'[1]8. Site Control'!$E$48</definedName>
    <definedName name="Building_Zip_Code_6">'[1]8. Site Control'!$E$49</definedName>
    <definedName name="Building_Zip_Code_7">'[1]8. Site Control'!$E$50</definedName>
    <definedName name="Building_Zip_Code_8">'[1]8. Site Control'!$E$51</definedName>
    <definedName name="Building_Zip_Code_9">'[1]8. Site Control'!$E$52</definedName>
    <definedName name="Buildings_Occupied">'[1]7. Site Description'!$E$24</definedName>
    <definedName name="Capital_Needs_Res_Total">'[1]16. Project Costs'!$F$133</definedName>
    <definedName name="Capitalized_Reserv_Subtotal_Total">'[1]16. Project Costs'!$F$137</definedName>
    <definedName name="Catalyst_for_Revitalization">'[1]37. Catalyst for Revitalization'!$B$6</definedName>
    <definedName name="CBRF">'[1]5. Project Description'!$D$44</definedName>
    <definedName name="CBRF_Number_of_Units">'[1]5. Project Description'!$F$44</definedName>
    <definedName name="CMI_1">'[1]13. Unit Mix'!$I$18</definedName>
    <definedName name="CMI_Percentage_Unit_Mix" comment="CMI% used on Unit Mix page to define the income designations for the unit(s).">'[1]Dropdown Lists'!$I$2:$I$8</definedName>
    <definedName name="CoDeveloper_Address">'[2]Development Team'!$J$10</definedName>
    <definedName name="CoDeveloper_City">'[2]Development Team'!$J$11</definedName>
    <definedName name="CoDeveloper_County">'[2]Development Team'!$J$12</definedName>
    <definedName name="CoDeveloper_Email">'[2]Development Team'!$M$17</definedName>
    <definedName name="CoDeveloper_Name">'[2]Development Team'!$J$9</definedName>
    <definedName name="CoDeveloper_Phone">'[2]Development Team'!$M$15</definedName>
    <definedName name="CoDeveloper_State">'[2]Development Team'!$J$13</definedName>
    <definedName name="CoDeveloper_TaxID">'[2]Development Team'!$J$15</definedName>
    <definedName name="CoDeveloper_Zip">'[2]Development Team'!$J$14</definedName>
    <definedName name="Community_Building">'[1]12. Project &amp; Unit Amenities'!$D$18</definedName>
    <definedName name="Community_Room">'[1]12. Project &amp; Unit Amenities'!$D$19</definedName>
    <definedName name="Community_Room___Sq._Ft.">'[1]12. Project &amp; Unit Amenities'!$G$19</definedName>
    <definedName name="Community_Service_Facilities">'[1]40.Community Service Facilities'!$B$6</definedName>
    <definedName name="Community_Service_Facilities_Points">'[1]24. Instructions Scoring Sum'!$G$47</definedName>
    <definedName name="Constr_Hazard_insur_4">'[1]16. Project Costs'!$K$95</definedName>
    <definedName name="Constr_Hazard_insur_9">'[1]16. Project Costs'!$J$95</definedName>
    <definedName name="Constr_Hazard_insur_State">'[1]16. Project Costs'!$L$95</definedName>
    <definedName name="Constr_Hazard_insur_Total">'[1]16. Project Costs'!$F$95</definedName>
    <definedName name="Constr_Lender_Fees_4">'[1]16. Project Costs'!$K$86</definedName>
    <definedName name="Constr_Lender_Fees_Total">'[1]16. Project Costs'!$F$86</definedName>
    <definedName name="Constr_Liability_4">'[1]16. Project Costs'!$K$96</definedName>
    <definedName name="Constr_Liability_Total">'[1]16. Project Costs'!$F$96</definedName>
    <definedName name="Constr_Mgmt_Fee_4">'[1]16. Project Costs'!$K$58</definedName>
    <definedName name="Constr_Mgmt_Fee_9">'[1]16. Project Costs'!$J$58</definedName>
    <definedName name="Constr_Mgmt_Fee_State">'[1]16. Project Costs'!$L$58</definedName>
    <definedName name="Constr_Mgmt_Fee_Total">'[1]16. Project Costs'!$F$58</definedName>
    <definedName name="Constr_Period_Int_4">'[1]16. Project Costs'!$K$84</definedName>
    <definedName name="Constr_Period_Int_9">'[1]16. Project Costs'!$J$84</definedName>
    <definedName name="Constr_Period_Int_State">'[1]16. Project Costs'!$L$84</definedName>
    <definedName name="Constr_Period_Int_Total">'[1]16. Project Costs'!$F$84</definedName>
    <definedName name="Construction_Amount_1">'[1]14. Funding Sources'!$E$52</definedName>
    <definedName name="Construction_Amount_10">'[1]14. Funding Sources'!$E$61</definedName>
    <definedName name="Construction_Amount_11">'[1]14. Funding Sources'!$E$62</definedName>
    <definedName name="Construction_Amount_12">'[1]14. Funding Sources'!$E$63</definedName>
    <definedName name="Construction_Amount_2">'[1]14. Funding Sources'!$E$53</definedName>
    <definedName name="Construction_Amount_3">'[1]14. Funding Sources'!$E$54</definedName>
    <definedName name="Construction_Amount_4">'[1]14. Funding Sources'!$E$55</definedName>
    <definedName name="Construction_Amount_5">'[1]14. Funding Sources'!$E$56</definedName>
    <definedName name="Construction_Amount_6">'[1]14. Funding Sources'!$E$57</definedName>
    <definedName name="Construction_Amount_7">'[1]14. Funding Sources'!$E$58</definedName>
    <definedName name="Construction_Amount_8">'[1]14. Funding Sources'!$E$59</definedName>
    <definedName name="Construction_Amount_9">'[1]14. Funding Sources'!$E$60</definedName>
    <definedName name="Construction_Complete">'[1]5. Project Description'!$D$94</definedName>
    <definedName name="Construction_Draw_Schedule">'[1]23. Construction Draw Schedule'!$B$7</definedName>
    <definedName name="Construction_Loan_Closing">'[1]5. Project Description'!$D$92</definedName>
    <definedName name="Construction_Rate_1">'[1]14. Funding Sources'!$G$52</definedName>
    <definedName name="Construction_Rate_10">'[1]14. Funding Sources'!$G$61</definedName>
    <definedName name="Construction_Rate_11">'[1]14. Funding Sources'!$G$62</definedName>
    <definedName name="Construction_Rate_12">'[1]14. Funding Sources'!$G$63</definedName>
    <definedName name="Construction_Rate_2">'[1]14. Funding Sources'!$G$53</definedName>
    <definedName name="Construction_Rate_3">'[1]14. Funding Sources'!$G$54</definedName>
    <definedName name="Construction_Rate_4">'[1]14. Funding Sources'!$G$55</definedName>
    <definedName name="Construction_Rate_5">'[1]14. Funding Sources'!$G$56</definedName>
    <definedName name="Construction_Rate_6">'[1]14. Funding Sources'!$G$57</definedName>
    <definedName name="Construction_Rate_7">'[1]14. Funding Sources'!$G$58</definedName>
    <definedName name="Construction_Rate_8">'[1]14. Funding Sources'!$G$59</definedName>
    <definedName name="Construction_Rate_9">'[1]14. Funding Sources'!$G$60</definedName>
    <definedName name="Construction_Source_1">'[1]14. Funding Sources'!$C$52</definedName>
    <definedName name="Construction_Source_10">'[1]14. Funding Sources'!$C$61</definedName>
    <definedName name="Construction_Source_11">'[1]14. Funding Sources'!$C$62</definedName>
    <definedName name="Construction_Source_12">'[1]14. Funding Sources'!$C$63</definedName>
    <definedName name="Construction_Source_2">'[1]14. Funding Sources'!$C$53</definedName>
    <definedName name="Construction_Source_3">'[1]14. Funding Sources'!$C$54</definedName>
    <definedName name="Construction_Source_4">'[1]14. Funding Sources'!$C$55</definedName>
    <definedName name="Construction_Source_5">'[1]14. Funding Sources'!$C$56</definedName>
    <definedName name="Construction_Source_6">'[1]14. Funding Sources'!$C$57</definedName>
    <definedName name="Construction_Source_7">'[1]14. Funding Sources'!$C$58</definedName>
    <definedName name="Construction_Source_8">'[1]14. Funding Sources'!$C$59</definedName>
    <definedName name="Construction_Source_9">'[1]14. Funding Sources'!$C$60</definedName>
    <definedName name="Construction_Start_Date">'[1]5. Project Description'!$D$93</definedName>
    <definedName name="Construction_Term_1">'[1]14. Funding Sources'!$H$52</definedName>
    <definedName name="Construction_Term_10">'[1]14. Funding Sources'!$H$61</definedName>
    <definedName name="Construction_Term_11">'[1]14. Funding Sources'!$H$62</definedName>
    <definedName name="Construction_Term_12">'[1]14. Funding Sources'!$H$63</definedName>
    <definedName name="Construction_Term_2">'[1]14. Funding Sources'!$H$53</definedName>
    <definedName name="Construction_Term_3">'[1]14. Funding Sources'!$H$54</definedName>
    <definedName name="Construction_Term_4">'[1]14. Funding Sources'!$H$55</definedName>
    <definedName name="Construction_Term_5">'[1]14. Funding Sources'!$H$56</definedName>
    <definedName name="Construction_Term_6">'[1]14. Funding Sources'!$H$57</definedName>
    <definedName name="Construction_Term_7">'[1]14. Funding Sources'!$H$58</definedName>
    <definedName name="Construction_Term_8">'[1]14. Funding Sources'!$H$59</definedName>
    <definedName name="Construction_Term_9">'[1]14. Funding Sources'!$H$60</definedName>
    <definedName name="Consult_Agent_4">'[1]16. Project Costs'!$K$174</definedName>
    <definedName name="Consult_Agent_9">'[1]16. Project Costs'!$J$174</definedName>
    <definedName name="Consult_Agent_State">'[1]16. Project Costs'!$L$174</definedName>
    <definedName name="Consult_Agent_Total">'[1]16. Project Costs'!$F$174</definedName>
    <definedName name="Consultant_Address">'[2]Development Team'!$D$40</definedName>
    <definedName name="Consultant_City">'[1]11. Project Team'!$D$31</definedName>
    <definedName name="Consultant_Contact_First_Name">'[1]11. Project Team'!$D$35</definedName>
    <definedName name="Consultant_Contact_Last_Name">'[1]11. Project Team'!$F$35</definedName>
    <definedName name="Consultant_County">'[2]Development Team'!$D$42</definedName>
    <definedName name="Consultant_Email_Address">'[1]11. Project Team'!$G$33</definedName>
    <definedName name="Consultant_Identity_of_Interest?">'[1]11. Project Team'!$F$25</definedName>
    <definedName name="Consultant_Name">'[1]11. Project Team'!$D$27</definedName>
    <definedName name="Consultant_Phone">'[2]Development Team'!$D$31</definedName>
    <definedName name="Consultant_State">'[1]11. Project Team'!$F$31</definedName>
    <definedName name="Consultant_Street_Address">'[1]11. Project Team'!$D$29</definedName>
    <definedName name="Consultant_TaxID">'[2]Development Team'!$D$45</definedName>
    <definedName name="Consultant_Telephone_Number">'[1]11. Project Team'!$D$33</definedName>
    <definedName name="Consultant_Zip">'[2]Development Team'!$D$44</definedName>
    <definedName name="Consultant_Zipcode">'[1]11. Project Team'!$H$31</definedName>
    <definedName name="Contingency_Subtotal_Total">'[1]16. Project Costs'!$F$66</definedName>
    <definedName name="Contractor_City">'[1]11. Project Team'!$D$46</definedName>
    <definedName name="Contractor_Contact_First_Name">'[1]11. Project Team'!$D$50</definedName>
    <definedName name="Contractor_Contact_Last_Name">'[1]11. Project Team'!$F$50</definedName>
    <definedName name="Contractor_Email_Address">'[1]11. Project Team'!$G$48</definedName>
    <definedName name="Contractor_Identity_of_Interest?">'[1]11. Project Team'!$D$40</definedName>
    <definedName name="Contractor_Name">'[1]11. Project Team'!$D$42</definedName>
    <definedName name="Contractor_Related_Fees_Subtotal_Total">'[1]16. Project Costs'!$F$101</definedName>
    <definedName name="Contractor_State">'[1]11. Project Team'!$F$46</definedName>
    <definedName name="Contractor_Street_Address">'[1]11. Project Team'!$D$44</definedName>
    <definedName name="Contractor_Telephone_Number">'[1]11. Project Team'!$D$48</definedName>
    <definedName name="Contractor_Zipcode">'[1]11. Project Team'!$H$46</definedName>
    <definedName name="Contracts">'[1]18. Projected Operating Costs'!$D$41</definedName>
    <definedName name="Convention_and_Meetings">'[1]18. Projected Operating Costs'!$D$9</definedName>
    <definedName name="Costs_AccountingFees">'[2]Budget Uses'!$E$98</definedName>
    <definedName name="Costs_ApplicationDevelopmentConsultantFees">'[2]Budget Uses'!$E$99</definedName>
    <definedName name="Costs_Appraisal">'[2]Budget Uses'!$E$49</definedName>
    <definedName name="Costs_CapitalNeedsAssessment">'[2]Budget Uses'!$E$47</definedName>
    <definedName name="Costs_Construction_Interest">'[2]Budget Uses'!$E$65</definedName>
    <definedName name="Costs_DeveloperFeeDSB">'[2]Budget Uses'!$E$59</definedName>
    <definedName name="Costs_DevelopmentContingency">'[2]Budget Uses'!$E$60</definedName>
    <definedName name="Costs_EngineeringFees">'[2]Budget Uses'!$E$48</definedName>
    <definedName name="Costs_ImpactFeesTapFeesTaxesSDC">'[2]Budget Uses'!$E$46</definedName>
    <definedName name="Costs_Insurance">'[2]Budget Uses'!$E$93</definedName>
    <definedName name="Costs_Land">'[2]Budget Uses'!$E$12</definedName>
    <definedName name="Costs_Land_Use_Approvals">'[2]Budget Uses'!$E$45</definedName>
    <definedName name="Costs_LegalFees">'[2]Budget Uses'!$E$97</definedName>
    <definedName name="Costs_MarketStudy">'[2]Budget Uses'!$E$50</definedName>
    <definedName name="Costs_OrganizationFees">'[2]Budget Uses'!$E$101</definedName>
    <definedName name="Costs_SurveyCosts">'[2]Budget Uses'!$E$43</definedName>
    <definedName name="Credit_Calc">'[1]17. Credit Calc'!$C$6</definedName>
    <definedName name="Credit_Enhance_Fee_4">'[1]16. Project Costs'!$K$91</definedName>
    <definedName name="Credit_Enhance_Fee_9">'[1]16. Project Costs'!$J$91</definedName>
    <definedName name="Credit_Enhance_Fee_State">'[1]16. Project Costs'!$L$91</definedName>
    <definedName name="Credit_Enhance_Fee_Total">'[1]16. Project Costs'!$F$91</definedName>
    <definedName name="Credit_Enhance_Perm_Loan_Total">'[1]16. Project Costs'!$F$109</definedName>
    <definedName name="Credit_percentage_applied_for">'[1]5. Project Description'!$D$57</definedName>
    <definedName name="DA_City">'[1]11. Project Team'!$D$76</definedName>
    <definedName name="DA_Email_Address">'[1]11. Project Team'!$G$78</definedName>
    <definedName name="DA_First_Name">'[1]11. Project Team'!$D$80</definedName>
    <definedName name="DA_Identity_of_Interest?">'[1]11. Project Team'!$F$70</definedName>
    <definedName name="DA_Last_Name">'[1]11. Project Team'!$F$80</definedName>
    <definedName name="DA_State">'[1]11. Project Team'!$F$76</definedName>
    <definedName name="DA_Street_Address">'[1]11. Project Team'!$D$74</definedName>
    <definedName name="DA_Telephone_Number">'[1]11. Project Team'!$D$78</definedName>
    <definedName name="DA_Zipcode">'[1]11. Project Team'!$H$76</definedName>
    <definedName name="Date_first_building_is_to_be_placed_in_service">'[1]5. Project Description'!$D$95</definedName>
    <definedName name="Date_last_building_is_to_be_placed_in_service">'[1]5. Project Description'!$D$96</definedName>
    <definedName name="DateOfApplication">[1]ProLink!$F$3</definedName>
    <definedName name="Deal_Name">[2]Prolink!$F$15</definedName>
    <definedName name="Deal_Stage">[1]ProLink!$F$5</definedName>
    <definedName name="Deal_Status">[1]ProLink!$F$6</definedName>
    <definedName name="Debt_Serv_Reserve_Total">'[1]16. Project Costs'!$F$132</definedName>
    <definedName name="Demolition_9">'[1]16. Project Costs'!$J$45</definedName>
    <definedName name="Demolition_State">'[1]16. Project Costs'!$L$45</definedName>
    <definedName name="Demolition_Total">'[1]16. Project Costs'!$F$45</definedName>
    <definedName name="Demotition_Required">'[1]7. Site Description'!$E$19</definedName>
    <definedName name="Describe_Differences_in_Low_income___Market_rate_Unit_Amenities">'[1]12. Project &amp; Unit Amenities'!$D$49</definedName>
    <definedName name="Design_Architect">'[1]11. Project Team'!$D$72</definedName>
    <definedName name="Detached_Single_Family">'[1]5. Project Description'!$D$69</definedName>
    <definedName name="Detached_Two_Family__Duplex">'[1]5. Project Description'!$D$70</definedName>
    <definedName name="DEV_Contact_First_Name">'[1]6. Applicant Information'!$D$21</definedName>
    <definedName name="DEV_Contact_First_Name_2">'[1]6. Applicant Information'!$D$36</definedName>
    <definedName name="DEV_Contact_First_Name_3">'[1]6. Applicant Information'!$D$51</definedName>
    <definedName name="DEV_Contact_First_Name_4">'[1]6. Applicant Information'!$D$66</definedName>
    <definedName name="DEV_Contact_Last_Name">'[1]6. Applicant Information'!$F$21</definedName>
    <definedName name="DEV_Contact_Last_Name_2">'[1]6. Applicant Information'!$F$36</definedName>
    <definedName name="DEV_Contact_Last_Name_3">'[1]6. Applicant Information'!$F$51</definedName>
    <definedName name="DEV_Contact_Last_Name_4">'[1]6. Applicant Information'!$F$66</definedName>
    <definedName name="DEV_Email_Address">'[1]6. Applicant Information'!$D$23</definedName>
    <definedName name="Dev_Fee_Deferred_4">'[1]16. Project Costs'!$K$172</definedName>
    <definedName name="Dev_Fee_Deferred_9">'[1]16. Project Costs'!$J$172</definedName>
    <definedName name="Dev_Fee_Deferred_State">'[1]16. Project Costs'!$L$172</definedName>
    <definedName name="Dev_Fee_Deferred_Total">'[1]16. Project Costs'!$F$172</definedName>
    <definedName name="Dev_Fee_Received_4">'[1]16. Project Costs'!$K$171</definedName>
    <definedName name="Dev_Fee_Received_9">'[1]16. Project Costs'!$J$171</definedName>
    <definedName name="Dev_Fee_Received_State">'[1]16. Project Costs'!$L$171</definedName>
    <definedName name="Dev_Fee_Received_Total">'[1]16. Project Costs'!$F$171</definedName>
    <definedName name="Dev_Overhead_4">'[1]16. Project Costs'!$K$173</definedName>
    <definedName name="Dev_Overhead_9">'[1]16. Project Costs'!$J$173</definedName>
    <definedName name="Dev_Overhead_State">'[1]16. Project Costs'!$L$173</definedName>
    <definedName name="Dev_Overhead_Total">'[1]16. Project Costs'!$F$173</definedName>
    <definedName name="DEV_Street_Address">'[1]6. Applicant Information'!$D$17</definedName>
    <definedName name="DEV_Telephone_Number">'[1]6. Applicant Information'!$D$22</definedName>
    <definedName name="DEV2_City">'[1]6. Applicant Information'!$D$33</definedName>
    <definedName name="DEV2_Email_Address">'[1]6. Applicant Information'!$D$38</definedName>
    <definedName name="DEV2_State">'[1]6. Applicant Information'!$F$33</definedName>
    <definedName name="DEV2_Street_Address">'[1]6. Applicant Information'!$D$32</definedName>
    <definedName name="DEV2_Telephone_Number">'[1]6. Applicant Information'!$D$37</definedName>
    <definedName name="DEV2_Zip_Code">'[1]6. Applicant Information'!$H$33</definedName>
    <definedName name="DEV3_City">'[1]6. Applicant Information'!$D$48</definedName>
    <definedName name="DEV3_Email_Address">'[1]6. Applicant Information'!$D$53</definedName>
    <definedName name="DEV3_State">'[1]6. Applicant Information'!$F$48</definedName>
    <definedName name="DEV3_Street_Address">'[1]6. Applicant Information'!$D$47</definedName>
    <definedName name="DEV3_Telephone_Number">'[1]6. Applicant Information'!$D$52</definedName>
    <definedName name="DEV3_Zip_Code">'[1]6. Applicant Information'!$H$48</definedName>
    <definedName name="DEV4_City">'[1]6. Applicant Information'!$D$63</definedName>
    <definedName name="DEV4_Email_Address">'[1]6. Applicant Information'!$D$68</definedName>
    <definedName name="DEV4_State">'[1]6. Applicant Information'!$F$63</definedName>
    <definedName name="DEV4_Street_Address">'[1]6. Applicant Information'!$D$62</definedName>
    <definedName name="DEV4_Telephone_Number">'[1]6. Applicant Information'!$D$67</definedName>
    <definedName name="DEV4_Zip_Code">'[1]6. Applicant Information'!$H$63</definedName>
    <definedName name="DevDisabilityNoOfUnits">'[2]Project Details'!$D$155</definedName>
    <definedName name="Developer_Address">'[2]Development Team'!$D$10</definedName>
    <definedName name="Developer_City">'[1]6. Applicant Information'!$D$18</definedName>
    <definedName name="Developer_Costs_Subtotal_Total">'[1]16. Project Costs'!$F$176</definedName>
    <definedName name="Developer_County">'[2]Development Team'!$D$12</definedName>
    <definedName name="Developer_Email">'[2]Development Team'!$G$17</definedName>
    <definedName name="Developer_Name">'[1]6. Applicant Information'!$D$15</definedName>
    <definedName name="Developer_Name_2">'[1]6. Applicant Information'!$D$30</definedName>
    <definedName name="Developer_Name_3">'[1]6. Applicant Information'!$D$45</definedName>
    <definedName name="Developer_Name_4">'[1]6. Applicant Information'!$D$60</definedName>
    <definedName name="Developer_Phone">'[2]Development Team'!$G$15</definedName>
    <definedName name="Developer_State">'[1]6. Applicant Information'!$F$18</definedName>
    <definedName name="Developer_TaxID">'[2]Development Team'!$D$15</definedName>
    <definedName name="Developer_Zip">'[2]Development Team'!$D$14</definedName>
    <definedName name="Developer_Zip_Code">'[1]6. Applicant Information'!$H$18</definedName>
    <definedName name="Development_Address">'[1]1. Cover Sheet'!$C$10</definedName>
    <definedName name="Development_City">'[1]1. Cover Sheet'!$C$11</definedName>
    <definedName name="Development_County">'[1]1. Cover Sheet'!$C$12</definedName>
    <definedName name="Development_Team">'[1]36. Development Team'!$B$6</definedName>
    <definedName name="Development_Team_Points">'[1]24. Instructions Scoring Sum'!$G$43</definedName>
    <definedName name="DevelopmentalDisability">'[2]Project Details'!$C$155</definedName>
    <definedName name="DomViolenceNoOfUnits">'[2]Project Details'!$D$162</definedName>
    <definedName name="Earthwork_4">'[1]16. Project Costs'!$K$46</definedName>
    <definedName name="Earthwork_9">'[1]16. Project Costs'!$J$46</definedName>
    <definedName name="Earthwork_Other_4">'[1]16. Project Costs'!$K$37</definedName>
    <definedName name="Earthwork_Other_Total">'[1]16. Project Costs'!$F$37</definedName>
    <definedName name="Earthwork_State">'[1]16. Project Costs'!$L$46</definedName>
    <definedName name="Earthwork_Total">'[1]16. Project Costs'!$F$46</definedName>
    <definedName name="Elderly">'[1]5. Project Description'!$D$40</definedName>
    <definedName name="Elderly_Number_of_Units">'[1]5. Project Description'!$F$40</definedName>
    <definedName name="Electricity">'[1]18. Projected Operating Costs'!$D$32</definedName>
    <definedName name="Elevator_Building">'[1]5. Project Description'!$D$66</definedName>
    <definedName name="Energy_Efficiency_and_Sustainablilty">'[1]26. Energy Eff &amp; Sustainabilty'!$B$6</definedName>
    <definedName name="Energy_Points">'[1]24. Instructions Scoring Sum'!$G$33</definedName>
    <definedName name="Engineer_Fee_4">'[1]16. Project Costs'!$K$118</definedName>
    <definedName name="Engineer_Fee_9">'[1]16. Project Costs'!$J$118</definedName>
    <definedName name="Engineer_Fee_State">'[1]16. Project Costs'!$L$118</definedName>
    <definedName name="Engineer_Fee_Total">'[1]16. Project Costs'!$F$118</definedName>
    <definedName name="Entity_Principal_Name_1">'[1]10. Ownership Entity'!$C$21</definedName>
    <definedName name="Entity_Principal_Name_2">'[1]10. Ownership Entity'!$C$32</definedName>
    <definedName name="Entity_Principal_Name_3">'[1]10. Ownership Entity'!$C$43</definedName>
    <definedName name="EntityPrincipalFunction">'[1]Dropdown Lists'!$P$2:$P$4</definedName>
    <definedName name="EntityStatus">'[1]Dropdown Lists'!$O$2:$O$3</definedName>
    <definedName name="EntityType">'[1]Dropdown Lists'!$N$2:$N$7</definedName>
    <definedName name="Environmental_Issues">'[1]6. Applicant Information'!$E$79</definedName>
    <definedName name="Environmental_Review_4">'[1]16. Project Costs'!$K$146</definedName>
    <definedName name="Environmental_Review_Total">'[1]16. Project Costs'!$F$146</definedName>
    <definedName name="Environmental_Study_4">'[1]16. Project Costs'!$K$143</definedName>
    <definedName name="Environmental_Study_9">'[1]16. Project Costs'!$J$143</definedName>
    <definedName name="Environmental_Study_State">'[1]16. Project Costs'!$L$143</definedName>
    <definedName name="Environmental_Study_Total">'[1]16. Project Costs'!$F$143</definedName>
    <definedName name="Escrow_Total">'[1]16. Project Costs'!$F$135</definedName>
    <definedName name="Eventual_Tenant_Own_Points">'[1]24. Instructions Scoring Sum'!$G$42</definedName>
    <definedName name="Eventual_Tenant_Ownership">'[1]35. Eventual Tenant Own'!$B$6</definedName>
    <definedName name="Exercise_Room">'[1]12. Project &amp; Unit Amenities'!$J$31</definedName>
    <definedName name="Explanation">'[1]6. Applicant Information'!$E$84</definedName>
    <definedName name="Family">'[1]5. Project Description'!$D$39</definedName>
    <definedName name="Family___Workforce">'[2]Project Details'!$C$152</definedName>
    <definedName name="Family_Number_of_Units">'[1]5. Project Description'!$F$39</definedName>
    <definedName name="FamilyOfUnitsSetAside">'[2]Project Details'!$D$152</definedName>
    <definedName name="Federal_Credits">'[1]17. Credit Calc'!$H$61</definedName>
    <definedName name="Federal_Tax_ID_Number_of_Ownership_Entity">'[1]10. Ownership Entity'!$C$13</definedName>
    <definedName name="FederalFinancingType">'[1]Dropdown Lists'!$L$2:$L$8</definedName>
    <definedName name="Fidelity_Bond_Issuance">'[1]18. Projected Operating Costs'!$D$56</definedName>
    <definedName name="Financial_Feasibility">'[1]20. Financial Feasibility'!$B$6</definedName>
    <definedName name="Financial_Leverage">'[1]34. Financial Leverage'!$B$6</definedName>
    <definedName name="Financial_Leverage_Points">'[1]24. Instructions Scoring Sum'!$G$41</definedName>
    <definedName name="FinancingType">'[1]Dropdown Lists'!$Z$2:$Z$12</definedName>
    <definedName name="Fixtures_Furn_4">'[1]16. Project Costs'!$K$50</definedName>
    <definedName name="Fixtures_Furn_9">'[1]16. Project Costs'!$J$50</definedName>
    <definedName name="Fixtures_Furn_State">'[1]16. Project Costs'!$L$50</definedName>
    <definedName name="Fixtures_Furn_Total">'[1]16. Project Costs'!$F$50</definedName>
    <definedName name="Flood_Zone">'[1]7. Site Description'!$E$39</definedName>
    <definedName name="FormerlyOrCurrentlyHomeless">'[2]Project Details'!$C$164</definedName>
    <definedName name="FosterYouth">'[2]Project Details'!$C$159</definedName>
    <definedName name="FosterYouthNoOfUnits">'[2]Project Details'!$D$159</definedName>
    <definedName name="Fuel_Oil">'[1]18. Projected Operating Costs'!$D$31</definedName>
    <definedName name="Funding_Sources">'[1]14. Funding Sources'!$B$6</definedName>
    <definedName name="g">IF(Values_Entered,Header_Row+Number_of_Payments,Header_Row)</definedName>
    <definedName name="Garage_Rent_Per_Year">'[1]12. Project &amp; Unit Amenities'!$L$21</definedName>
    <definedName name="Garages">'[1]12. Project &amp; Unit Amenities'!$D$23</definedName>
    <definedName name="Garbage_and_Trash_Removal">'[1]18. Projected Operating Costs'!$D$43</definedName>
    <definedName name="Gas">'[1]18. Projected Operating Costs'!$D$34</definedName>
    <definedName name="GC_Telephone_Number">'[1]11. Project Team'!$D$48</definedName>
    <definedName name="General_Requirements_4">'[1]16. Project Costs'!$K$55</definedName>
    <definedName name="General_Requirements_9">'[1]16. Project Costs'!$J$55</definedName>
    <definedName name="General_Requirements_State">'[1]16. Project Costs'!$L$55</definedName>
    <definedName name="General_Requirements_Total">'[1]16. Project Costs'!$F$55</definedName>
    <definedName name="General_Requirments_Total">'[1]16. Project Costs'!$F$55</definedName>
    <definedName name="GeneralContractor_Address">'[2]Development Team'!$D$56</definedName>
    <definedName name="GeneralContractor_City">'[2]Development Team'!$D$57</definedName>
    <definedName name="GeneralContractor_County">'[2]Development Team'!$D$58</definedName>
    <definedName name="GeneralContractor_Email">'[2]Development Team'!$G$61</definedName>
    <definedName name="GeneralContractor_Name">'[2]Development Team'!$D$55</definedName>
    <definedName name="GeneralContractor_Phone">'[2]Development Team'!$G$59</definedName>
    <definedName name="GeneralContractor_State">'[2]Development Team'!$D$59</definedName>
    <definedName name="GeneralContractor_TaxID">'[2]Development Team'!$D$62</definedName>
    <definedName name="GeneralContractor_Zip">'[2]Development Team'!$D$60</definedName>
    <definedName name="Grant_1">'[1]14. Funding Sources'!$C$30</definedName>
    <definedName name="Grant_2">'[1]14. Funding Sources'!$C$31</definedName>
    <definedName name="Grant_3">'[1]14. Funding Sources'!$C$32</definedName>
    <definedName name="Grant_4">'[1]14. Funding Sources'!$C$33</definedName>
    <definedName name="Grant_5">'[1]14. Funding Sources'!$C$34</definedName>
    <definedName name="Grant_6">'[1]14. Funding Sources'!$C$35</definedName>
    <definedName name="Grant_7">'[1]14. Funding Sources'!$C$36</definedName>
    <definedName name="Grant_Amount_1">'[1]14. Funding Sources'!$E$30</definedName>
    <definedName name="Grant_Amount_2">'[1]14. Funding Sources'!$E$31</definedName>
    <definedName name="Grant_Amount_3">'[1]14. Funding Sources'!$E$32</definedName>
    <definedName name="Grant_Amount_4">'[1]14. Funding Sources'!$E$33</definedName>
    <definedName name="Grant_Amount_5">'[1]14. Funding Sources'!$E$34</definedName>
    <definedName name="Grant_Amount_6">'[1]14. Funding Sources'!$E$35</definedName>
    <definedName name="Grant_Amount_7">'[1]14. Funding Sources'!$E$36</definedName>
    <definedName name="Green_Building_4">'[1]16. Project Costs'!$K$94</definedName>
    <definedName name="Green_Building_Total">'[1]16. Project Costs'!$F$94</definedName>
    <definedName name="Health_and_the_Built_Environment">'[1]38. Health &amp; Built Environment'!$B$6</definedName>
    <definedName name="Health_Insurance_and_Other_Employee_Benefits">'[1]18. Projected Operating Costs'!$D$58</definedName>
    <definedName name="Heating___Cooling_Repairs_Maintenance">'[1]18. Projected Operating Costs'!$D$46</definedName>
    <definedName name="HIVNoOfUnits">'[2]Project Details'!$D$162</definedName>
    <definedName name="Homeless">'[1]5. Project Description'!$D$41</definedName>
    <definedName name="Homeless_Number_of_Units">'[1]5. Project Description'!$F$41</definedName>
    <definedName name="HomelessChildren">'[2]Project Details'!$E$165</definedName>
    <definedName name="HomelessNoOfUnits">'[2]Project Details'!$D$164</definedName>
    <definedName name="HomelessVeterans">'[2]Project Details'!$E$166</definedName>
    <definedName name="HomeNew_DevTeamCapacity_PointsClaimed">'[2]Scoring_HOME NewConst&amp;AcqRehab'!$F$132</definedName>
    <definedName name="HomeNew_FedPreference_PointsClaimed">'[2]Scoring_HOME NewConst&amp;AcqRehab'!$F$84</definedName>
    <definedName name="HomeNew_FundingEfficiency_PointsClaimed">'[2]Scoring_HOME NewConst&amp;AcqRehab'!$F$145</definedName>
    <definedName name="HomeNew_NeedAndOpportunity_PointsClaimed">'[2]Scoring_HOME NewConst&amp;AcqRehab'!$F$40</definedName>
    <definedName name="HomeNew_Partnerships_PointsClaimed">'[2]Scoring_HOME NewConst&amp;AcqRehab'!$F$14</definedName>
    <definedName name="HomeNew_ReadinessToProceed_PointsClaimed">'[2]Scoring_HOME NewConst&amp;AcqRehab'!$F$157</definedName>
    <definedName name="HomePres_DevTeamCapacity_PointsClaimed">'[2]Scoring_HOME Preservation'!$F$53</definedName>
    <definedName name="HomePres_FedPreferences_PointsClaimed">'[2]Scoring_HOME Preservation'!$F$23</definedName>
    <definedName name="HomePres_FundingEfficiency_PointsClaimed">'[2]Scoring_HOME Preservation'!$F$14</definedName>
    <definedName name="HomePres_NeedAndOpportunity_PointsClaimed">'[2]Scoring_HOME Preservation'!$F$75</definedName>
    <definedName name="HomePres_Partnerships_PointsClaimed">'[2]Scoring_HOME Preservation'!$F$101</definedName>
    <definedName name="HomePres_ReadinessToProceed_PointsClaimed">'[2]Scoring_HOME Preservation'!$F$35</definedName>
    <definedName name="HTC_Fees_Total">'[1]16. Project Costs'!$F$155</definedName>
    <definedName name="HUD_RAD">'[1]5. Project Description'!$D$19</definedName>
    <definedName name="HUD_RAD_Number_of_Units">'[1]5. Project Description'!$F$19</definedName>
    <definedName name="HUD202NoOfUnits">'[2]Proposal Summary'!$J$43</definedName>
    <definedName name="HUD236NoOfUnits">'[2]Proposal Summary'!$J$45</definedName>
    <definedName name="HUD811NoOfUnits">'[2]Proposal Summary'!$J$41</definedName>
    <definedName name="HUDRADNoOfUnits">'[2]Proposal Summary'!$J$44</definedName>
    <definedName name="HUDSection8NoOfUnits">'[2]Proposal Summary'!$J$42</definedName>
    <definedName name="hyuytvyvy">DATE(YEAR(Loan_Start),MONTH(Loan_Start)+Payment_Number,DAY(Loan_Start))</definedName>
    <definedName name="Identity_Interest_Direct_Indirect">'[1]8. Site Control'!$D$20</definedName>
    <definedName name="If_yes__how_many?">'[3]Project Details'!$F$22</definedName>
    <definedName name="If_yes__list_name_of_project_and_WHEDA_application_number">'[1]5. Project Description'!$D$51</definedName>
    <definedName name="If_yes__provide_the_subsidy_source">'[1]5. Project Description'!$D$16</definedName>
    <definedName name="Innovative_Housing_Narrative">'[1]39. Innovative Housing Narrativ'!$B$6</definedName>
    <definedName name="Instructions_Scoring_Summary">'[1]24. Instructions Scoring Sum'!$B$7</definedName>
    <definedName name="Is_HUD_approval_for_transfer_of_physical_asset_required?">'[1]5. Project Description'!$D$29</definedName>
    <definedName name="Is_project_a_Scattered_Site?">'[1]4. Project Name &amp; Location'!$F$8</definedName>
    <definedName name="Is_project_in_a_Qualified_Census_Tract?">'[1]4. Project Name &amp; Location'!$D$14</definedName>
    <definedName name="Is_RD_approval_for_transfer_of_physical_asset_required?">'[1]5. Project Description'!$D$30</definedName>
    <definedName name="Is_this_a_credit_application_for_a_property_that_has_completed_its_HTC_compliance_period?">'[1]5. Project Description'!$D$52</definedName>
    <definedName name="Is_this_an_application_for_additional_credit?">'[1]5. Project Description'!$D$50</definedName>
    <definedName name="Is_WHEDA_approval_for_transfer_of_physical_asset_required?">'[1]5. Project Description'!$D$31</definedName>
    <definedName name="jojoishkjngfsfd">IF(Loan_Amount*Interest_Rate*Loan_Years*Loan_Start&gt;0,1,0)</definedName>
    <definedName name="Judgements">'[1]6. Applicant Information'!$E$73</definedName>
    <definedName name="Jurisdiction_CEO_First_Name">'[1]4. Project Name &amp; Location'!$D$23</definedName>
    <definedName name="Jurisdiction_CEO_Last_Name">'[1]4. Project Name &amp; Location'!$F$23</definedName>
    <definedName name="Jurisdiction_City">'[1]4. Project Name &amp; Location'!$D$25</definedName>
    <definedName name="Jurisdiction_E_Mail_Address">'[1]4. Project Name &amp; Location'!$F$26</definedName>
    <definedName name="Jurisdiction_Phone">'[1]4. Project Name &amp; Location'!$D$26</definedName>
    <definedName name="Jurisdiction_Street_Address">'[1]4. Project Name &amp; Location'!$D$24</definedName>
    <definedName name="Jurisdiction_Title">'[1]4. Project Name &amp; Location'!$H$23</definedName>
    <definedName name="Jurisdiction_Zip_Code">'[1]4. Project Name &amp; Location'!$F$25</definedName>
    <definedName name="Land_Acq_Total">'[1]16. Project Costs'!$F$16</definedName>
    <definedName name="Last_Row">IF(Values_Entered,Header_Row+Number_of_Payments,Header_Row)</definedName>
    <definedName name="Laundry_Room">'[1]12. Project &amp; Unit Amenities'!$D$27</definedName>
    <definedName name="Lawn_4">'[1]16. Project Costs'!$K$39</definedName>
    <definedName name="Lawn_Planting_4">'[1]16. Project Costs'!$K$49</definedName>
    <definedName name="Lawn_Planting_9">'[1]16. Project Costs'!$J$49</definedName>
    <definedName name="Lawn_Planting_State">'[1]16. Project Costs'!$L$49</definedName>
    <definedName name="Lawn_Planting_Total">'[1]16. Project Costs'!$F$49</definedName>
    <definedName name="Lawn_Total">'[1]16. Project Costs'!$F$39</definedName>
    <definedName name="Legal_Expenses___Project_Only">'[1]18. Projected Operating Costs'!$D$23</definedName>
    <definedName name="Legal_Fees_RE_Total">'[1]16. Project Costs'!$F$112</definedName>
    <definedName name="Lender_Insp_Fees_4">'[1]16. Project Costs'!$K$87</definedName>
    <definedName name="Lender_Insp_Fees_Total">'[1]16. Project Costs'!$F$87</definedName>
    <definedName name="LIFTQuan_Affordability_PointsClaimed">'[2]Scoring_LIFT Quantitative'!$F$65</definedName>
    <definedName name="LIFTQuan_CostContainment_PointsClaimed">'[2]Scoring_LIFT Quantitative'!$F$81</definedName>
    <definedName name="LIFTQuan_FamilySizedUnits_PointsClaimed">'[2]Scoring_LIFT Quantitative'!$F$29</definedName>
    <definedName name="LIFTQuan_ReadinessToProceed_PointsClaimed">'[2]Scoring_LIFT Quantitative'!$F$46</definedName>
    <definedName name="LIFTQuan_SusidyLeveraging_PointsClaimed">'[2]Scoring_LIFT Quantitative'!$F$15</definedName>
    <definedName name="LIHTC_App_Fees_Total">'[1]16. Project Costs'!$F$156</definedName>
    <definedName name="LIHTC_Monitoring_Fees_Total">'[1]16. Project Costs'!$F$158</definedName>
    <definedName name="LIHTC_Reserv_Fees_Total">'[1]16. Project Costs'!$F$157</definedName>
    <definedName name="Litigation">'[1]6. Applicant Information'!$E$76</definedName>
    <definedName name="Local_Bldg_Permit_4">'[1]16. Project Costs'!$K$159</definedName>
    <definedName name="Local_Bldg_Permit_Total">'[1]16. Project Costs'!$F$159</definedName>
    <definedName name="LocalHousingAuthorityRuralNoOfUnits">'[2]Proposal Summary'!$J$39</definedName>
    <definedName name="Low_Income_Total_Units">'[1]13. Unit Mix'!$F$129</definedName>
    <definedName name="Lower_Income_Area_Points">'[1]24. Instructions Scoring Sum'!$G$32</definedName>
    <definedName name="Lower_Income_Areas">'[1]25. Lower-Income Areas'!$B$6</definedName>
    <definedName name="LowIncome3BRUnits">'[1]13. Unit Mix'!$BC$68</definedName>
    <definedName name="LU_Period_Constr_4">'[1]16. Project Costs'!$K$85</definedName>
    <definedName name="LU_Period_Constr_9">'[1]16. Project Costs'!$J$85</definedName>
    <definedName name="LU_Period_Constr_State">'[1]16. Project Costs'!$L$85</definedName>
    <definedName name="LU_Period_Constr_Total">'[1]16. Project Costs'!$F$85</definedName>
    <definedName name="LURA_Project_Number">'[1]5. Project Description'!$D$33</definedName>
    <definedName name="MA_City">'[1]11. Project Team'!$D$16</definedName>
    <definedName name="MA_Email_Address">'[1]11. Project Team'!$G$18</definedName>
    <definedName name="MA_Identity_of_Interest?">'[1]11. Project Team'!$D$10</definedName>
    <definedName name="MA_State">'[1]11. Project Team'!$F$16</definedName>
    <definedName name="MA_Street_Address">'[1]11. Project Team'!$D$14</definedName>
    <definedName name="MA_Telephone_Number">'[1]11. Project Team'!$D$18</definedName>
    <definedName name="MA_Zipcode">'[1]11. Project Team'!$H$16</definedName>
    <definedName name="Management_Agent_Email_Address">'[1]11. Project Team'!$G$18</definedName>
    <definedName name="Management_Consultants">'[1]18. Projected Operating Costs'!$D$10</definedName>
    <definedName name="Management_Fee___Commercial_Rents">'[1]18. Projected Operating Costs'!$D$19</definedName>
    <definedName name="Management_Fee___Misc._Income">'[1]18. Projected Operating Costs'!$D$20</definedName>
    <definedName name="Management_Fee___Residential_Rents">'[1]18. Projected Operating Costs'!$D$18</definedName>
    <definedName name="ManagementCompany_Address">'[2]Development Team'!$D$194</definedName>
    <definedName name="ManagementCompany_City">'[2]Development Team'!$D$195</definedName>
    <definedName name="ManagementCompany_County">'[2]Development Team'!$D$196</definedName>
    <definedName name="ManagementCompany_Email">'[2]Development Team'!$G$198</definedName>
    <definedName name="ManagementCompany_Name">'[2]Development Team'!$D$193</definedName>
    <definedName name="ManagementCompany_Phone">'[2]Development Team'!$G$197</definedName>
    <definedName name="ManagementCompany_State">'[2]Development Team'!$D$197</definedName>
    <definedName name="ManagementCompany_TaxID">'[2]Development Team'!$D$193+'[2]Development Team'!$D$200</definedName>
    <definedName name="ManagementCompany_Zip">'[2]Development Team'!$D$198</definedName>
    <definedName name="Manager_Superintendent_Salaries">'[1]18. Projected Operating Costs'!$D$21</definedName>
    <definedName name="ManagingPartner_Address">'[2]Development Team'!$D$94</definedName>
    <definedName name="ManagingPartner_City">'[2]Development Team'!$D$95</definedName>
    <definedName name="ManagingPartner_County">'[2]Development Team'!$D$96</definedName>
    <definedName name="ManagingPartner_Email">'[2]Development Team'!$G$100</definedName>
    <definedName name="ManagingPartner_Name">'[2]Development Team'!$D$93</definedName>
    <definedName name="ManagingPartner_Phone">'[2]Development Team'!$G$99</definedName>
    <definedName name="ManagingPartner_State">'[2]Development Team'!$D$97</definedName>
    <definedName name="ManagingPartner_TaxID">'[2]Development Team'!$D$102</definedName>
    <definedName name="ManagingPartner_Zip">'[2]Development Team'!$D$98</definedName>
    <definedName name="Market_Study_4">'[1]16. Project Costs'!$K$141</definedName>
    <definedName name="Market_Study_9">'[1]16. Project Costs'!$J$141</definedName>
    <definedName name="Market_Study_State">'[1]16. Project Costs'!$L$141</definedName>
    <definedName name="Market_Study_Total">'[1]16. Project Costs'!$F$141</definedName>
    <definedName name="Max_Cost_Model">'Max Cost Model'!$G$9</definedName>
    <definedName name="Media_Center_Room">'[1]12. Project &amp; Unit Amenities'!$G$32</definedName>
    <definedName name="Mgmt_Company_Name">'[1]11. Project Team'!$D$12</definedName>
    <definedName name="Mgmt_Contact_First_Name">'[1]11. Project Team'!$D$20</definedName>
    <definedName name="Mgmt_Contact_Last_Name">'[1]11. Project Team'!$F$20</definedName>
    <definedName name="Minimum_Set_Aside_Requirements">'[1]5. Project Description'!$D$62</definedName>
    <definedName name="Misc._Operating___Maintenance_Expenses">'[1]18. Projected Operating Costs'!$D$49</definedName>
    <definedName name="Misc._Taxes__Licenses__Permits__and_Insuaance">'[1]18. Projected Operating Costs'!$D$59</definedName>
    <definedName name="Miscellaneous_Taxes__Licenses_and_Permits">'[1]18. Projected Operating Costs'!$D$54</definedName>
    <definedName name="Mixed_Income_Incentive">'[1]27. Mixed Income Incentive'!$B$6</definedName>
    <definedName name="Mixed_Income_Points">'[1]24. Instructions Scoring Sum'!$G$34</definedName>
    <definedName name="MKT_Units_1">'[1]8. Site Control'!$F$44</definedName>
    <definedName name="MKT_Units_10">'[1]8. Site Control'!$F$53</definedName>
    <definedName name="MKT_Units_11">'[1]8. Site Control'!$F$54</definedName>
    <definedName name="MKT_Units_12">'[1]8. Site Control'!$F$55</definedName>
    <definedName name="MKT_Units_13">'[1]8. Site Control'!$F$56</definedName>
    <definedName name="MKT_Units_14">'[1]8. Site Control'!$F$57</definedName>
    <definedName name="MKT_Units_15">'[1]8. Site Control'!$F$58</definedName>
    <definedName name="MKT_Units_16">'[1]8. Site Control'!$F$59</definedName>
    <definedName name="MKT_Units_17">'[1]8. Site Control'!$F$60</definedName>
    <definedName name="MKT_Units_18">'[1]8. Site Control'!$F$61</definedName>
    <definedName name="MKT_Units_19">'[1]8. Site Control'!$F$62</definedName>
    <definedName name="MKT_Units_2">'[1]8. Site Control'!$F$45</definedName>
    <definedName name="MKT_Units_20">'[1]8. Site Control'!$F$63</definedName>
    <definedName name="MKT_Units_21">'[1]8. Site Control'!$F$64</definedName>
    <definedName name="MKT_Units_22">'[1]8. Site Control'!$F$65</definedName>
    <definedName name="MKT_Units_23">'[1]8. Site Control'!$F$66</definedName>
    <definedName name="MKT_Units_24">'[1]8. Site Control'!$F$67</definedName>
    <definedName name="MKT_Units_25">'[1]8. Site Control'!$F$68</definedName>
    <definedName name="MKT_Units_26">'[1]8. Site Control'!$F$69</definedName>
    <definedName name="MKT_Units_27">'[1]8. Site Control'!$F$70</definedName>
    <definedName name="MKT_Units_28">'[1]8. Site Control'!$F$71</definedName>
    <definedName name="MKT_Units_29">'[1]8. Site Control'!$F$72</definedName>
    <definedName name="MKT_Units_3">'[1]8. Site Control'!$F$46</definedName>
    <definedName name="MKT_Units_30">'[1]8. Site Control'!$F$73</definedName>
    <definedName name="MKT_Units_31">'[1]8. Site Control'!$F$74</definedName>
    <definedName name="MKT_Units_32">'[1]8. Site Control'!$F$75</definedName>
    <definedName name="MKT_Units_33">'[1]8. Site Control'!$F$76</definedName>
    <definedName name="MKT_Units_34">'[1]8. Site Control'!$F$77</definedName>
    <definedName name="MKT_Units_4">'[1]8. Site Control'!$F$47</definedName>
    <definedName name="MKT_Units_5">'[1]8. Site Control'!$F$48</definedName>
    <definedName name="MKT_Units_6">'[1]8. Site Control'!$F$49</definedName>
    <definedName name="MKT_Units_7">'[1]8. Site Control'!$F$50</definedName>
    <definedName name="MKT_Units_8">'[1]8. Site Control'!$F$51</definedName>
    <definedName name="MKT_Units_9">'[1]8. Site Control'!$F$52</definedName>
    <definedName name="Name_Project_App_Nunber">'[1]5. Project Description'!$D$53</definedName>
    <definedName name="Net_Local_Dev_4">'[1]16. Project Costs'!$K$161</definedName>
    <definedName name="Net_Local_Dev_Total">'[1]16. Project Costs'!$F$161</definedName>
    <definedName name="New_Constr_Subtotal_Total">'[1]16. Project Costs'!$F$35</definedName>
    <definedName name="New_Construction_Units">'[1]5. Project Description'!$D$10</definedName>
    <definedName name="New_DevTeamCapacity_PointsClaimed">'[2]Scoring_9% NewConst&amp;AcqRehab'!$F$157</definedName>
    <definedName name="New_FedPreferences_PointsClaimed">'[2]Scoring_9% NewConst&amp;AcqRehab'!$F$15</definedName>
    <definedName name="New_FundingEfficiency_PointsClaimed">'[2]Scoring_9% NewConst&amp;AcqRehab'!$F$135</definedName>
    <definedName name="New_NeedAndOpportunity_PointsClaimed">'[2]Scoring_9% NewConst&amp;AcqRehab'!$F$39</definedName>
    <definedName name="New_Partnerships_PointsClaimed">'[2]Scoring_9% NewConst&amp;AcqRehab'!$F$83</definedName>
    <definedName name="New_ReadinesstoProceed_PointsClaimed">'[2]Scoring_9% NewConst&amp;AcqRehab'!$F$145</definedName>
    <definedName name="Non_elevator_Building">'[1]5. Project Description'!$D$67</definedName>
    <definedName name="Non_Voucher_Unit_Types">'[1]Dropdown Lists'!$X$2:$X$4</definedName>
    <definedName name="Nonprofit_and_Community_Collaboration">'[1]40. Nonprofit Ownership'!$B$6</definedName>
    <definedName name="Number_Garages">'[1]12. Project &amp; Unit Amenities'!$G$23</definedName>
    <definedName name="Number_of_Payments">MATCH(0.01,End_Bal,-1)+1</definedName>
    <definedName name="Number_of_Stories_Elevator">'[1]5. Project Description'!$F$66</definedName>
    <definedName name="Number_of_Stories_No_Elevator">'[1]5. Project Description'!$F$67</definedName>
    <definedName name="Number_Surface_Parking">'[1]12. Project &amp; Unit Amenities'!$G$24</definedName>
    <definedName name="Number_Underground_Parking">'[1]12. Project &amp; Unit Amenities'!$G$25</definedName>
    <definedName name="Off_Site_Work_4">'[1]16. Project Costs'!$K$42</definedName>
    <definedName name="Off_Site_Work_Total">'[1]16. Project Costs'!$F$42</definedName>
    <definedName name="Office_Expenses">'[1]18. Projected Operating Costs'!$D$16</definedName>
    <definedName name="Office_or_Model_Apartment_Rent">'[1]18. Projected Operating Costs'!$D$17</definedName>
    <definedName name="Office_Salaries">'[1]18. Projected Operating Costs'!$D$15</definedName>
    <definedName name="OffSite_Subtotal_4">'[1]16. Project Costs'!$K$43</definedName>
    <definedName name="OffSite_Subtotal_9">'[1]16. Project Costs'!$J$43</definedName>
    <definedName name="OffSite_Subtotal_State">'[1]16. Project Costs'!$L$43</definedName>
    <definedName name="OffSite_Subtotal_Total">'[1]16. Project Costs'!$F$43</definedName>
    <definedName name="Operating_and_Maintenance_Rent_Fee_Unit">'[1]18. Projected Operating Costs'!$D$42</definedName>
    <definedName name="Operating_Expen_Res_Total">'[1]16. Project Costs'!$F$129</definedName>
    <definedName name="OperatingSubsideNoOfUnits">'[2]Proposal Summary'!$J$46</definedName>
    <definedName name="Organ_Legal_Fees_Total">'[1]16. Project Costs'!$F$123</definedName>
    <definedName name="Other">'[1]5. Project Description'!$D$27</definedName>
    <definedName name="Other_Acq_Total">'[1]16. Project Costs'!$F$19</definedName>
    <definedName name="Other_Administrative_Expenses">'[1]18. Projected Operating Costs'!$D$28</definedName>
    <definedName name="Other_Arch_4">'[1]16. Project Costs'!$K$120</definedName>
    <definedName name="Other_Arch_9">'[1]16. Project Costs'!$J$120</definedName>
    <definedName name="Other_Arch_State">'[1]16. Project Costs'!$L$120</definedName>
    <definedName name="Other_Arch_Total">'[1]16. Project Costs'!$F$120</definedName>
    <definedName name="Other_Cap_Reserves_Total">'[1]16. Project Costs'!$F$136</definedName>
    <definedName name="Other_Constr_Costs_4">'[1]16. Project Costs'!$K$100</definedName>
    <definedName name="Other_Constr_Costs_9">'[1]16. Project Costs'!$J$100</definedName>
    <definedName name="Other_Constr_Costs_State">'[1]16. Project Costs'!$L$100</definedName>
    <definedName name="Other_Constr_Costs_Total">'[1]16. Project Costs'!$F$100</definedName>
    <definedName name="Other_Contractor_Fee_4">'[1]16. Project Costs'!$K$60</definedName>
    <definedName name="Other_Contractor_Fee_Total">'[1]16. Project Costs'!$F$60</definedName>
    <definedName name="Other_Dev_Fees_4">'[1]16. Project Costs'!$K$175</definedName>
    <definedName name="Other_Dev_Fees_9">'[1]16. Project Costs'!$J$175</definedName>
    <definedName name="Other_Dev_Fees_State">'[1]16. Project Costs'!$L$175</definedName>
    <definedName name="Other_Dev_Fees_Total">'[1]16. Project Costs'!$F$175</definedName>
    <definedName name="Other_Fees_4">'[1]16. Project Costs'!$K$75</definedName>
    <definedName name="Other_Fees_Total">'[1]16. Project Costs'!$F$75</definedName>
    <definedName name="Other_Interim_4">'[1]16. Project Costs'!$K$97</definedName>
    <definedName name="Other_Interim_Total">'[1]16. Project Costs'!$F$97</definedName>
    <definedName name="Other_Lender_Fees_4">'[1]16. Project Costs'!$K$88</definedName>
    <definedName name="Other_Lender_Fees_9">'[1]16. Project Costs'!$J$88</definedName>
    <definedName name="Other_Lender_Fees_State">'[1]16. Project Costs'!$L$88</definedName>
    <definedName name="Other_Lender_Fees_Total">'[1]16. Project Costs'!$F$88</definedName>
    <definedName name="Other_Lender_Subtotal_Total">'[1]16. Project Costs'!$F$89</definedName>
    <definedName name="Other_Misc_Costs_4">'[1]16. Project Costs'!$K$167</definedName>
    <definedName name="Other_Misc_Costs_9">'[1]16. Project Costs'!$J$167</definedName>
    <definedName name="Other_Misc_Costs_State">'[1]16. Project Costs'!$L$167</definedName>
    <definedName name="Other_Misc_Costs_Total">'[1]16. Project Costs'!$F$167</definedName>
    <definedName name="Other_New_Construction_4">'[1]16. Project Costs'!$K$34</definedName>
    <definedName name="Other_New_Construction_9">'[1]16. Project Costs'!$J$34</definedName>
    <definedName name="Other_New_Construction_State">'[1]16. Project Costs'!$L$34</definedName>
    <definedName name="Other_New_Construction_Total">'[1]16. Project Costs'!$F$34</definedName>
    <definedName name="Other_Number_of_Units">'[1]5. Project Description'!$F$27</definedName>
    <definedName name="Other_PBANoOfUnits">'[2]Proposal Summary'!$J$48</definedName>
    <definedName name="Other_Perm_Finan_Total">'[1]16. Project Costs'!$F$113</definedName>
    <definedName name="Other_Purchase_4">'[1]16. Project Costs'!$K$18</definedName>
    <definedName name="Other_Purchase_9">'[1]16. Project Costs'!$J$18</definedName>
    <definedName name="Other_Purchase_State">'[1]16. Project Costs'!$L$18</definedName>
    <definedName name="Other_Purchase_Total">'[1]16. Project Costs'!$F$18</definedName>
    <definedName name="Other_Reports_4">'[1]16. Project Costs'!$K$151</definedName>
    <definedName name="Other_Reports_Total">'[1]16. Project Costs'!$F$151</definedName>
    <definedName name="Other_Reserve_Total">'[1]16. Project Costs'!$F$134</definedName>
    <definedName name="Other_SC_Subtotal_Total">'[1]16. Project Costs'!$F$168</definedName>
    <definedName name="Other_Site_Work_4">'[1]16. Project Costs'!$K$52</definedName>
    <definedName name="Other_Site_Work_9">'[1]16. Project Costs'!$J$52</definedName>
    <definedName name="Other_Site_Work_State">'[1]16. Project Costs'!$L$52</definedName>
    <definedName name="Other_Site_Work_Total">'[1]16. Project Costs'!$F$52</definedName>
    <definedName name="Other_Syn_Fees_Total">'[1]16. Project Costs'!$F$126</definedName>
    <definedName name="Other_Zoning_Fees_4">'[1]16. Project Costs'!$K$150</definedName>
    <definedName name="Other_Zoning_Fees_Total">'[1]16. Project Costs'!$F$150</definedName>
    <definedName name="Owner___Paid_Amenities">'[1]18. Projected Operating Costs'!$D$36</definedName>
    <definedName name="Owner_Address">'[1]10. Ownership Entity'!$C$10</definedName>
    <definedName name="Owner_City">'[1]10. Ownership Entity'!$C$12</definedName>
    <definedName name="Owner_Name">'[1]10. Ownership Entity'!$C$8</definedName>
    <definedName name="Owner_State">'[1]10. Ownership Entity'!$F$12</definedName>
    <definedName name="Owner_Zip">'[1]10. Ownership Entity'!$I$12</definedName>
    <definedName name="Ownership_Contact_Person_First_Name">'[1]10. Ownership Entity'!$C$14</definedName>
    <definedName name="Ownership_Contact_Person_Last_Name">'[1]10. Ownership Entity'!$F$14</definedName>
    <definedName name="Ownership_Entity">'[1]10. Ownership Entity'!$B$6</definedName>
    <definedName name="OwnershipEntity_Address">'[2]Development Team'!$D$70</definedName>
    <definedName name="OwnershipEntity_City">'[2]Development Team'!$D$71</definedName>
    <definedName name="OwnershipEntity_County">'[2]Development Team'!$D$72</definedName>
    <definedName name="OwnershipEntity_Email">'[2]Development Team'!$G$76</definedName>
    <definedName name="OwnershipEntity_Name">'[2]Development Team'!$D$69</definedName>
    <definedName name="OwnershipEntity_Phone">'[2]Development Team'!$G$75</definedName>
    <definedName name="OwnershipEntity_State">'[2]Development Team'!$D$73</definedName>
    <definedName name="OwnershipEntity_TaxID">'[2]Development Team'!$D$75</definedName>
    <definedName name="OwnershipEntity_Zip">'[2]Development Team'!$D$74</definedName>
    <definedName name="Payment_Date">DATE(YEAR(Loan_Start),MONTH(Loan_Start)+Payment_Number,DAY(Loan_Start))</definedName>
    <definedName name="Payroll">'[1]18. Projected Operating Costs'!$D$39</definedName>
    <definedName name="Payroll_Taxes___Project_Share">'[1]18. Projected Operating Costs'!$D$55</definedName>
    <definedName name="Per_Unit_Per_Month">'[1]18. Projected Operating Costs'!$D$90</definedName>
    <definedName name="Perm_Closing_Property_Total">'[1]16. Project Costs'!$F$111</definedName>
    <definedName name="Perm_Closing_Title_Total">'[1]16. Project Costs'!$F$110</definedName>
    <definedName name="Perm_Lender_Finan_Total">'[1]16. Project Costs'!$F$105</definedName>
    <definedName name="Perm_Lender_Legal_Total">'[1]16. Project Costs'!$F$108</definedName>
    <definedName name="Perm_Lender_Orig_Total">'[1]16. Project Costs'!$F$107</definedName>
    <definedName name="Perm_Relocation_Total">'[1]16. Project Costs'!$F$99</definedName>
    <definedName name="Permanent_Financing">'[1]14. Funding Sources'!$E$48</definedName>
    <definedName name="Permanent_Loan_Fees_Subtotal_Total">'[1]16. Project Costs'!$F$114</definedName>
    <definedName name="Permanently_Displaced">'[1]7. Site Description'!$E$29</definedName>
    <definedName name="Personal_Property_4">'[1]16. Project Costs'!$K$33</definedName>
    <definedName name="Personal_Property_9">'[1]16. Project Costs'!$J$33</definedName>
    <definedName name="Personal_Property_State">'[1]16. Project Costs'!$L$33</definedName>
    <definedName name="Personal_Property_Total">'[1]16. Project Costs'!$F$33</definedName>
    <definedName name="PersonsWithHIV">'[2]Project Details'!$C$162</definedName>
    <definedName name="PhyDisabilityNoOfUnits">'[2]Project Details'!$D$154</definedName>
    <definedName name="Physical_Capital_4">'[1]16. Project Costs'!$K$142</definedName>
    <definedName name="Physical_Capital_9">'[1]16. Project Costs'!$J$142</definedName>
    <definedName name="Physical_Capital_State">'[1]16. Project Costs'!$L$142</definedName>
    <definedName name="Physical_Capital_Total">'[1]16. Project Costs'!$F$142</definedName>
    <definedName name="PhysicalDisability">'[2]Project Details'!$C$154</definedName>
    <definedName name="Playground">'[1]12. Project &amp; Unit Amenities'!$G$35</definedName>
    <definedName name="Political_Jurisdiction">'[1]4. Project Name &amp; Location'!$D$22</definedName>
    <definedName name="Pool">'[1]12. Project &amp; Unit Amenities'!$J$34</definedName>
    <definedName name="Predev_Bridge_Finan_Fees_Total">'[1]16. Project Costs'!$F$82</definedName>
    <definedName name="Predev_Bridge_Loan_Int_Total">'[1]16. Project Costs'!$F$81</definedName>
    <definedName name="Predev_Bridge_Orig_Fees_Total">'[1]16. Project Costs'!$F$83</definedName>
    <definedName name="Pres_DevTeamCapacity_PointsClaimed">'[2]Scoring_9% Preservation'!$F$107</definedName>
    <definedName name="Pres_FedPreference_PointsClaimed">'[2]Scoring_9% Preservation'!$F$60</definedName>
    <definedName name="Pres_FundingEfficiency_PointsClaimed">'[2]Scoring_9% Preservation'!$F$83</definedName>
    <definedName name="Pres_NeedAndOpportunity_PointsClaimed">'[2]Scoring_9% Preservation'!$F$15</definedName>
    <definedName name="Pres_Partnerships_PointsClaimed">'[2]Scoring_9% Preservation'!$F$48</definedName>
    <definedName name="Pres_ReadinessToProceed_PointsClaimed">'[2]Scoring_9% Preservation'!$F$94</definedName>
    <definedName name="PresFed_BudgetCostAllocation_PointsClaimed">'[2]Scoring_Preservation FedRAH'!$F$37</definedName>
    <definedName name="PresFed_RiskofExpiration_PointsClaimed">'[2]Scoring_Preservation FedRAH'!$F$14</definedName>
    <definedName name="PresFed_TenantVulnerability_PointsClaimed">'[2]Scoring_Preservation FedRAH'!$F$23</definedName>
    <definedName name="PresPUSH_BudgetCostAllocation_PointsClaimed">'[2]Scoring_Preservation PuSH'!$F$49</definedName>
    <definedName name="PresPUSH_RiskofLoss_PointsClaimed">'[2]Scoring_Preservation PuSH'!$F$14</definedName>
    <definedName name="PresPUSH_TenantVulnerability_PointsClaimed">'[2]Scoring_Preservation PuSH'!$F$35</definedName>
    <definedName name="PrevIncarceratedNoOfUnits">'[2]Project Details'!$D$161</definedName>
    <definedName name="PreviouslyIncarcerated">'[2]Project Details'!$C$161</definedName>
    <definedName name="Principal1_Address">'[1]10. Ownership Entity'!$C$24</definedName>
    <definedName name="Principal1_City">'[1]10. Ownership Entity'!$C$25</definedName>
    <definedName name="Principal1_Email">'[1]10. Ownership Entity'!$I$26</definedName>
    <definedName name="Principal1_First_Name">'[1]10. Ownership Entity'!$C$23</definedName>
    <definedName name="Principal1_Last_Name">'[1]10. Ownership Entity'!$F$23</definedName>
    <definedName name="Principal1_State">'[1]10. Ownership Entity'!$F$25</definedName>
    <definedName name="Principal1_Telephone">'[1]10. Ownership Entity'!$C$26</definedName>
    <definedName name="Principal1_Zip">'[1]10. Ownership Entity'!$I$25</definedName>
    <definedName name="Principal2_Address">'[1]10. Ownership Entity'!$C$35</definedName>
    <definedName name="Principal2_City">'[1]10. Ownership Entity'!$C$36</definedName>
    <definedName name="Principal2_Email">'[1]10. Ownership Entity'!$I$37</definedName>
    <definedName name="Principal2_First_Name">'[1]10. Ownership Entity'!$C$34</definedName>
    <definedName name="Principal2_Last_Name">'[1]10. Ownership Entity'!$F$34</definedName>
    <definedName name="Principal2_State">'[1]10. Ownership Entity'!$F$36</definedName>
    <definedName name="Principal2_Telephone">'[1]10. Ownership Entity'!$C$37</definedName>
    <definedName name="Principal2_Zip">'[1]10. Ownership Entity'!$I$36</definedName>
    <definedName name="Principal3_Address">'[1]10. Ownership Entity'!$C$46</definedName>
    <definedName name="Principal3_City">'[1]10. Ownership Entity'!$C$47</definedName>
    <definedName name="Principal3_Email">'[1]10. Ownership Entity'!$I$48</definedName>
    <definedName name="Principal3_First_Name">'[1]10. Ownership Entity'!$C$45</definedName>
    <definedName name="Principal3_Last_Name">'[1]10. Ownership Entity'!$F$45</definedName>
    <definedName name="Principal3_State">'[1]10. Ownership Entity'!$F$47</definedName>
    <definedName name="Principal3_Telephone">'[1]10. Ownership Entity'!$C$48</definedName>
    <definedName name="Principal3_Zip">'[1]10. Ownership Entity'!$I$47</definedName>
    <definedName name="_xlnm.Print_Area" localSheetId="0">'Max Cost Model'!$G$9:$L$71</definedName>
    <definedName name="_xlnm.Print_Area" localSheetId="1">'Metro Counties'!$A$1:$C$29</definedName>
    <definedName name="Project_and_Unit_Amenities">'[1]12. Project &amp; Unit Amenities'!$B$6</definedName>
    <definedName name="Project_Cash_Flow">'[1]19. Projected Cash Flow'!$B$6</definedName>
    <definedName name="Project_Costs_and_Credit_Calculation">'[1]16. Project Costs'!$B$6</definedName>
    <definedName name="Project_Description">'[1]5. Project Description'!$B$6</definedName>
    <definedName name="Project_Name">'[1]4. Project Name &amp; Location'!$D$8</definedName>
    <definedName name="Project_Name_and_Location">'[1]4. Project Name &amp; Location'!$B$6</definedName>
    <definedName name="Project_SOV">'[1]15. Construction Cost SOV'!$B$6</definedName>
    <definedName name="Project_Summary_Tab">'[1]3. Project Summary'!$B$4</definedName>
    <definedName name="Project_Team">'[1]11. Project Team'!$B$6</definedName>
    <definedName name="Project_Type">'[1]5. Project Description'!$D$8</definedName>
    <definedName name="ProjectBasedVASHRuralNoOfUnits">'[2]Proposal Summary'!$J$40</definedName>
    <definedName name="Projected_Operating_Costs">'[1]18. Projected Operating Costs'!$B$6</definedName>
    <definedName name="ProjectManager_Email">'[2]Development Team'!$D$88</definedName>
    <definedName name="ProjectManager_First_Name">'[2]Development Team'!$D$83</definedName>
    <definedName name="ProjectManager_Last_Name">'[2]Development Team'!$D$84</definedName>
    <definedName name="ProjectManager_Telephone">'[2]Development Team'!$D$87</definedName>
    <definedName name="ProjectType">'[1]Dropdown Lists'!$D$2:$D$8</definedName>
    <definedName name="Property_address">'[1]4. Project Name &amp; Location'!$D$10</definedName>
    <definedName name="Property_and_Liability_Insurance__Hazard">'[1]18. Projected Operating Costs'!$D$53</definedName>
    <definedName name="Property_Census_Tract">'[1]4. Project Name &amp; Location'!$D$15</definedName>
    <definedName name="Property_City">'[1]4. Project Name &amp; Location'!$D$12</definedName>
    <definedName name="Property_County">'[1]4. Project Name &amp; Location'!$D$13</definedName>
    <definedName name="Property_Description">'[1]7. Site Description'!$E$49</definedName>
    <definedName name="Property_Zip_Code">'[1]4. Project Name &amp; Location'!$F$13</definedName>
    <definedName name="Rate_1">'[1]14. Funding Sources'!$J$16</definedName>
    <definedName name="Rate_10">'[1]14. Funding Sources'!$J$25</definedName>
    <definedName name="Rate_2">'[1]14. Funding Sources'!$J$17</definedName>
    <definedName name="Rate_3">'[1]14. Funding Sources'!$J$18</definedName>
    <definedName name="Rate_4">'[1]14. Funding Sources'!$J$19</definedName>
    <definedName name="Rate_5">'[1]14. Funding Sources'!$J$20</definedName>
    <definedName name="Rate_6">'[1]14. Funding Sources'!$J$21</definedName>
    <definedName name="Rate_7">'[1]14. Funding Sources'!$J$22</definedName>
    <definedName name="Rate_8">'[1]14. Funding Sources'!$J$23</definedName>
    <definedName name="Rate_9">'[1]14. Funding Sources'!$J$24</definedName>
    <definedName name="RCAC">'[1]5. Project Description'!$D$45</definedName>
    <definedName name="RCAC_Number_of_Units">'[1]5. Project Description'!$F$45</definedName>
    <definedName name="RD_Rental_Assistance">'[1]5. Project Description'!$D$20</definedName>
    <definedName name="RD_Rental_Assistance_Number_of_Units">'[1]5. Project Description'!$F$20</definedName>
    <definedName name="Real_Estate___Personal_Property__Taxes">'[1]18. Projected Operating Costs'!$D$52</definedName>
    <definedName name="Rehab_Neighborhood_Points">'[1]24. Instructions Scoring Sum'!$G$39</definedName>
    <definedName name="Rehab_Neighborhood_Stabilization">'[1]32. Rehab Neighborhood Stabili'!$B$6</definedName>
    <definedName name="Rehabilitation_expenditures_allocable_to_low_income_units">'[1]8. Site Control'!$D$30</definedName>
    <definedName name="Rent_Surface_Parking">'[1]12. Project &amp; Unit Amenities'!$J$24</definedName>
    <definedName name="Rent_Underground_Parking">'[1]12. Project &amp; Unit Amenities'!$J$25</definedName>
    <definedName name="Rental">'[1]5. Project Description'!$D$84</definedName>
    <definedName name="Rental_Targeted_For_Eventual_Resident_Ownership">'[1]5. Project Description'!$D$85</definedName>
    <definedName name="Replacement_Reserves">'[1]22. Replacement Reserves'!$B$6</definedName>
    <definedName name="Replacement_Reserves_Total">'[1]16. Project Costs'!$F$130</definedName>
    <definedName name="Res_HC_Contingency_4">'[1]16. Project Costs'!$K$64</definedName>
    <definedName name="Res_HC_Contingency_9">'[1]16. Project Costs'!$J$64</definedName>
    <definedName name="Res_HC_Contingency_State">'[1]16. Project Costs'!$L$64</definedName>
    <definedName name="Res_HC_Contingency_Total">'[1]16. Project Costs'!$F$64</definedName>
    <definedName name="Res_SC_Contingency_4">'[1]16. Project Costs'!$K$65</definedName>
    <definedName name="Res_SC_Contingency_9">'[1]16. Project Costs'!$J$65</definedName>
    <definedName name="Res_SC_Contingency_State">'[1]16. Project Costs'!$L$65</definedName>
    <definedName name="Res_SC_Contingency_Total">'[1]16. Project Costs'!$F$65</definedName>
    <definedName name="Resident_Computer_Center">'[1]12. Project &amp; Unit Amenities'!$D$31</definedName>
    <definedName name="Revitalization">'[1]4. Project Name &amp; Location'!$D$17</definedName>
    <definedName name="Roads_4">'[1]16. Project Costs'!$K$41</definedName>
    <definedName name="Roads_Total">'[1]16. Project Costs'!$F$41</definedName>
    <definedName name="Roads_Walks_4">'[1]16. Project Costs'!$K$47</definedName>
    <definedName name="Roads_Walks_Total">'[1]16. Project Costs'!$F$47</definedName>
    <definedName name="Row_House_Town_House">'[1]5. Project Description'!$D$68</definedName>
    <definedName name="Rural_Areas_Points">'[1]24. Instructions Scoring Sum'!$G$45</definedName>
    <definedName name="Rural_Areas_without_Recent_Housing_Tax_Credit_Awards">'[1]38. Rural Areas w_o TC'!$B$6</definedName>
    <definedName name="RuralDevNoOfUnits">'[2]Proposal Summary'!$J$38</definedName>
    <definedName name="Scattered_Site">'[3]Project Details'!$F$21</definedName>
    <definedName name="SD_D_Blank" hidden="1">[1]SD_Dropdowns!$A$1</definedName>
    <definedName name="SD_D_DEVDeals_2730_DEVFunding_Name" hidden="1">[4]SD_Dropdowns!$GA$2:$GA$231</definedName>
    <definedName name="SD_D_DEVDeals_2956_DEVFunding_Name" hidden="1">[2]SD_Dropdowns!$MD$2:$MD$233</definedName>
    <definedName name="SD_D_PL_AirConditioningType_Name" hidden="1">[1]SD_Dropdowns!$AQ$2:$AQ$6</definedName>
    <definedName name="SD_D_PL_BldgAllocType_Name" hidden="1">[1]SD_Dropdowns!$I$2:$I$9</definedName>
    <definedName name="SD_D_PL_BuildingType_Name" hidden="1">[1]SD_Dropdowns!$AW$2:$AW$8</definedName>
    <definedName name="SD_D_PL_CookingType_Name" hidden="1">[1]SD_Dropdowns!$AU$2:$AU$5</definedName>
    <definedName name="SD_D_PL_DealEntityRole_Name" hidden="1">[1]SD_Dropdowns!$BO$2:$BO$22</definedName>
    <definedName name="SD_D_PL_EntityCompanyOrIndividual_Name" hidden="1">[1]SD_Dropdowns!$BM$2:$BM$4</definedName>
    <definedName name="SD_D_PL_FinancingType_Name" hidden="1">[1]SD_Dropdowns!$AM$2:$AM$5</definedName>
    <definedName name="SD_D_PL_FundingOpportunity_Name" hidden="1">[2]SD_Dropdowns!$HR$2:$HR$58</definedName>
    <definedName name="SD_D_PL_HeatingType_Name" hidden="1">[1]SD_Dropdowns!$AO$2:$AO$9</definedName>
    <definedName name="SD_D_PL_HotWaterType_Name" hidden="1">[1]SD_Dropdowns!$AS$2:$AS$5</definedName>
    <definedName name="SD_D_PL_IncomeTarget_Name" hidden="1">[1]SD_Dropdowns!$AY$2:$AY$9</definedName>
    <definedName name="SD_D_PL_Jurisdiction_Name" hidden="1">[1]SD_Dropdowns!$E$2:$E$74</definedName>
    <definedName name="SD_D_PL_LoanProductType_Name" hidden="1">[1]SD_Dropdowns!$BE$2:$BE$14</definedName>
    <definedName name="SD_D_PL_ProgramType_Name" hidden="1">[1]SD_Dropdowns!$BC$2:$BC$7</definedName>
    <definedName name="SD_D_PL_ResidentialApartmentType_Name" hidden="1">[1]SD_Dropdowns!$BI$2:$BI$6</definedName>
    <definedName name="SD_D_PL_State_Name" hidden="1">[1]SD_Dropdowns!$C$2:$C$53</definedName>
    <definedName name="SD_D_PL_TargetType_Name" hidden="1">[1]SD_Dropdowns!$G$2:$G$9</definedName>
    <definedName name="SD_D_PL_TCUnitMixType_Name" hidden="1">[1]SD_Dropdowns!$BA$2:$BA$8</definedName>
    <definedName name="SD_D_PL_TCUnitType_Name" hidden="1">[1]SD_Dropdowns!$K$2:$K$8</definedName>
    <definedName name="SD_D_PL_UDF_112_Name" hidden="1">[1]SD_Dropdowns!$M$2:$M$4</definedName>
    <definedName name="SD_D_PL_UDF_113_Name" hidden="1">[1]SD_Dropdowns!$O$2:$O$4</definedName>
    <definedName name="SD_D_PL_UDF_114_Name" hidden="1">[1]SD_Dropdowns!$BQ$2:$BQ$4</definedName>
    <definedName name="SD_D_PL_UDF_123_Name" hidden="1">[1]SD_Dropdowns!$BS$2:$BS$4</definedName>
    <definedName name="SD_D_PL_UDF_125_Name" hidden="1">[1]SD_Dropdowns!$BU$2:$BU$10</definedName>
    <definedName name="SD_D_PL_UDF_126_Name" hidden="1">[1]SD_Dropdowns!$BW$2:$BW$5</definedName>
    <definedName name="SD_D_PL_UDF_128_Name" hidden="1">[1]SD_Dropdowns!$BY$2:$BY$4</definedName>
    <definedName name="SD_D_PL_UDF_131_Name" hidden="1">[1]SD_Dropdowns!$CA$2:$CA$4</definedName>
    <definedName name="SD_D_PL_UDF_132_Name" hidden="1">[1]SD_Dropdowns!$CC$2:$CC$4</definedName>
    <definedName name="SD_D_PL_UDF_133_Name" hidden="1">[1]SD_Dropdowns!$CE$2:$CE$4</definedName>
    <definedName name="SD_D_PL_UDF_134_Name" hidden="1">[1]SD_Dropdowns!$CG$2:$CG$4</definedName>
    <definedName name="SD_D_PL_UDF_135_Name" hidden="1">[1]SD_Dropdowns!$CI$2:$CI$4</definedName>
    <definedName name="SD_D_PL_UDF_136_Name" hidden="1">[1]SD_Dropdowns!$CK$2:$CK$4</definedName>
    <definedName name="SD_D_PL_UDF_137_Name" hidden="1">[1]SD_Dropdowns!$CM$2:$CM$4</definedName>
    <definedName name="SD_D_PL_UDF_138_Name" hidden="1">[1]SD_Dropdowns!$CO$2:$CO$4</definedName>
    <definedName name="SD_D_PL_UDF_140_Name" hidden="1">[1]SD_Dropdowns!$Q$2:$Q$4</definedName>
    <definedName name="SD_D_PL_UDF_141_Name" hidden="1">[1]SD_Dropdowns!$S$2:$S$4</definedName>
    <definedName name="SD_D_PL_UDF_142_Name" hidden="1">[1]SD_Dropdowns!$U$2:$U$4</definedName>
    <definedName name="SD_D_PL_UDF_143_Name" hidden="1">[1]SD_Dropdowns!$W$2:$W$4</definedName>
    <definedName name="SD_D_PL_UDF_144_Name" hidden="1">[1]SD_Dropdowns!$Y$2:$Y$4</definedName>
    <definedName name="SD_D_PL_UDF_168_Name" hidden="1">[1]SD_Dropdowns!$AA$2:$AA$4</definedName>
    <definedName name="SD_D_PL_UDF_169_Name" hidden="1">[1]SD_Dropdowns!$AC$2:$AC$4</definedName>
    <definedName name="SD_D_PL_UDF_170_Name" hidden="1">[1]SD_Dropdowns!$AE$2:$AE$4</definedName>
    <definedName name="SD_D_PL_UDF_171_Name" hidden="1">[1]SD_Dropdowns!$AG$2:$AG$4</definedName>
    <definedName name="SD_D_PL_UDF_172_Name" hidden="1">[1]SD_Dropdowns!$AI$2:$AI$4</definedName>
    <definedName name="SD_D_PL_UDF_173_Name" hidden="1">[1]SD_Dropdowns!$AK$2:$AK$4</definedName>
    <definedName name="SD_D_PL_UDF_181_Name" hidden="1">[1]SD_Dropdowns!$CQ$2:$CQ$4</definedName>
    <definedName name="SD_D_PL_UDF_182_Name" hidden="1">[1]SD_Dropdowns!$CS$2:$CS$4</definedName>
    <definedName name="SD_D_PL_UDF_183_Name" hidden="1">[1]SD_Dropdowns!$CU$2:$CU$4</definedName>
    <definedName name="SD_D_PL_UDF_258_Name" hidden="1">[2]SD_Dropdowns!$MF$2:$MF$32</definedName>
    <definedName name="SD_D_PL_UDF_259_Name" hidden="1">[2]SD_Dropdowns!$MH$2:$MH$63</definedName>
    <definedName name="SD_D_PL_UDF_460_Name" hidden="1">[2]SD_Dropdowns!$MJ$2:$MJ$7</definedName>
    <definedName name="SD_D_PL_UDF_491_Name" hidden="1">[2]SD_Dropdowns!$ML$2:$ML$6</definedName>
    <definedName name="SD_D_PL_UDF_560_Name" hidden="1">[2]SD_Dropdowns!$MN$2:$MN$5</definedName>
    <definedName name="SD_D_PL_UDF_572_Name" hidden="1">[2]SD_Dropdowns!$MP$2:$MP$7</definedName>
    <definedName name="SD_D_PL_UnitMixAmiPercent_Name" hidden="1">[1]SD_Dropdowns!$BK$2:$BK$9</definedName>
    <definedName name="SD_D_PL_UnitType_Name" hidden="1">[1]SD_Dropdowns!$BG$2:$BG$8</definedName>
    <definedName name="Section_221_d__3__BMIR">'[1]5. Project Description'!$D$21</definedName>
    <definedName name="Section_221_d__3__BMIR_Number_of_Units">'[1]5. Project Description'!$F$21</definedName>
    <definedName name="Section_236">'[1]5. Project Description'!$D$22</definedName>
    <definedName name="Section_236_Number_of_Units">'[1]5. Project Description'!$F$22</definedName>
    <definedName name="Section_8_Housing_Assistance_Payment_Contract">'[1]5. Project Description'!$D$24</definedName>
    <definedName name="Section_8_Housing_Assistance_Payment_Contract_Number_of_Units">'[1]5. Project Description'!$F$24</definedName>
    <definedName name="Section_8_Rent_Supplemental_or_Rental_Assistance_Payment">'[1]5. Project Description'!$D$23</definedName>
    <definedName name="Section_8_Rent_Supplemental_or_Rental_Assistance_Payment_Number_of_Units">'[1]5. Project Description'!$F$23</definedName>
    <definedName name="Section_811_Vouchers_Number_of_Units">'[1]5. Project Description'!$F$26</definedName>
    <definedName name="Security_Locked_Building">'[1]12. Project &amp; Unit Amenities'!$D$37</definedName>
    <definedName name="Security_Payroll___Contract__incl_taxes_and_benefits">'[1]18. Projected Operating Costs'!$D$44</definedName>
    <definedName name="Security_Rent_Free_Unit">'[1]18. Projected Operating Costs'!$D$45</definedName>
    <definedName name="Self_Scoring">'[1]Self Scoring checklist'!$D$1</definedName>
    <definedName name="Seniors">'[2]Project Details'!$C$153</definedName>
    <definedName name="SeniorsNoOfUnits">'[2]Project Details'!$D$153</definedName>
    <definedName name="Serve_Low_Income_Ponts">'[1]24. Instructions Scoring Sum'!$G$36</definedName>
    <definedName name="Serves_Large_Families">'[1]28. Serves Large Families'!$B$6</definedName>
    <definedName name="Serves_Large_Family_Points">'[1]24. Instructions Scoring Sum'!$G$35</definedName>
    <definedName name="Serves_Lowest_Income_Residents">'[1]29. Serves Lowest Income'!$C$6</definedName>
    <definedName name="Serves_Special_Needs">'[1]36. Serves Special Needs'!$B$6</definedName>
    <definedName name="Set_Aside">'[1]5. Project Description'!$D$56</definedName>
    <definedName name="SetAside">'[1]Dropdown Lists'!$F$2:$F$7</definedName>
    <definedName name="Sewer">'[1]18. Projected Operating Costs'!$D$35</definedName>
    <definedName name="Single_Room_Occupancy">'[1]5. Project Description'!$D$43</definedName>
    <definedName name="Single_Room_Occupancy_Number_of_Units">'[1]5. Project Description'!$F$43</definedName>
    <definedName name="Site_Contol">'[1]8. Site Control'!$B$6</definedName>
    <definedName name="Site_Description">'[1]7. Site Description'!$B$6</definedName>
    <definedName name="Site_Subtotal_Total">'[1]16. Project Costs'!$F$53</definedName>
    <definedName name="Site_Utilities_4">'[1]16. Project Costs'!$K$48</definedName>
    <definedName name="Site_Utilities_Total">'[1]16. Project Costs'!$F$48</definedName>
    <definedName name="SiteA_City">'[2]Project Details'!$C$17</definedName>
    <definedName name="SiteA_County">'[2]Project Details'!$C$21</definedName>
    <definedName name="SiteB_Address">'[2]Project Details'!$I$16</definedName>
    <definedName name="SiteB_City">'[2]Project Details'!$I$17</definedName>
    <definedName name="SiteB_County">'[2]Project Details'!$I$21</definedName>
    <definedName name="SiteB_Zip">'[2]Project Details'!$I$19</definedName>
    <definedName name="SiteC_Address">'[2]Project Details'!$C$50</definedName>
    <definedName name="SiteC_City">'[2]Project Details'!$C$51</definedName>
    <definedName name="SiteC_County">'[2]Project Details'!$C$55</definedName>
    <definedName name="SiteC_Zip">'[2]Project Details'!$C$53</definedName>
    <definedName name="SiteD_Address">'[2]Project Details'!$I$50</definedName>
    <definedName name="SiteD_City">'[2]Project Details'!$I$51</definedName>
    <definedName name="SiteD_County">'[2]Project Details'!$I$55</definedName>
    <definedName name="SiteD_Zip">'[2]Project Details'!$I$53</definedName>
    <definedName name="SiteE_Address">'[2]Project Details'!$C$84</definedName>
    <definedName name="SiteE_City">'[2]Project Details'!$C$85</definedName>
    <definedName name="SiteE_County">'[2]Project Details'!$C$89</definedName>
    <definedName name="SiteE_Zip">'[2]Project Details'!$C$87</definedName>
    <definedName name="SiteF_Address">'[2]Project Details'!$I$84</definedName>
    <definedName name="SiteF_City">'[2]Project Details'!$I$85</definedName>
    <definedName name="SiteF_County">'[2]Project Details'!$I$89</definedName>
    <definedName name="SiteF_Zip">'[2]Project Details'!$I$87</definedName>
    <definedName name="Snow_Removal">'[1]18. Projected Operating Costs'!$D$47</definedName>
    <definedName name="Soils_4">'[1]16. Project Costs'!$K$147</definedName>
    <definedName name="Soils_Total">'[1]16. Project Costs'!$F$147</definedName>
    <definedName name="Source_1">'[1]14. Funding Sources'!$C$16</definedName>
    <definedName name="Source_10">'[1]14. Funding Sources'!$C$25</definedName>
    <definedName name="Source_2">'[1]14. Funding Sources'!$C$17</definedName>
    <definedName name="Source_3">'[1]14. Funding Sources'!$C$18</definedName>
    <definedName name="Source_4">'[1]14. Funding Sources'!$C$19</definedName>
    <definedName name="Source_5">'[1]14. Funding Sources'!$C$20</definedName>
    <definedName name="Source_6">'[1]14. Funding Sources'!$C$21</definedName>
    <definedName name="Source_7">'[1]14. Funding Sources'!$C$22</definedName>
    <definedName name="Source_8">'[1]14. Funding Sources'!$C$23</definedName>
    <definedName name="Source_9">'[1]14. Funding Sources'!$C$24</definedName>
    <definedName name="SourceUtlityAllowanceAssumptions">'[1]Dropdown Lists'!$V$2:$V$7</definedName>
    <definedName name="SPMI">'[2]Project Details'!$C$156</definedName>
    <definedName name="SPMINoOfUnits">'[2]Project Details'!$D$156</definedName>
    <definedName name="Stab_RentUp_Res_Total">'[1]16. Project Costs'!$F$131</definedName>
    <definedName name="State_Credits">'[1]17. Credit Calc'!$Q$61</definedName>
    <definedName name="State_HTC_Equity">'[1]14. Funding Sources'!$E$42</definedName>
    <definedName name="SUBMISSIONDATE">'[2]Project Details'!$C$5</definedName>
    <definedName name="SubsidySource">'[1]Dropdown Lists'!$K$2:$K$3</definedName>
    <definedName name="Substance_Use_Disorder">'[2]Project Details'!$C$157</definedName>
    <definedName name="SubstanceNoOfUnits">'[2]Project Details'!$D$157</definedName>
    <definedName name="Subtotal__Administrative_Expenses">'[1]18. Projected Operating Costs'!$D$29</definedName>
    <definedName name="Subtotal__Operating___Maintenance_Expenses">'[1]18. Projected Operating Costs'!$D$50</definedName>
    <definedName name="Subtotal__Rent_Expense">'[1]18. Projected Operating Costs'!$D$13</definedName>
    <definedName name="Subtotal__Service_Expense">'[1]18. Projected Operating Costs'!$D$86</definedName>
    <definedName name="Subtotal__Taxes_and_Insurance">'[1]18. Projected Operating Costs'!$D$60</definedName>
    <definedName name="Subtotal__Utilities_Expenses">'[1]18. Projected Operating Costs'!$D$37</definedName>
    <definedName name="Supplies">'[1]18. Projected Operating Costs'!$D$40</definedName>
    <definedName name="Supportive_Housing">'[1]5. Project Description'!$D$42</definedName>
    <definedName name="Supportive_Housing_Header">'[1]30. Supportive Housing'!$B$6</definedName>
    <definedName name="Supportive_Housing_Number_of_Units">'[1]5. Project Description'!$F$42</definedName>
    <definedName name="Supportive_Housing_Points">'[1]24. Instructions Scoring Sum'!$G$37</definedName>
    <definedName name="Surface_Parking">'[1]12. Project &amp; Unit Amenities'!$D$24</definedName>
    <definedName name="Surface_Rent_Per_Year">'[1]12. Project &amp; Unit Amenities'!$L$22</definedName>
    <definedName name="SurvivorsOfDomesticViolence">'[2]Project Details'!$C$160</definedName>
    <definedName name="Syndication_Fee_Subtotal_Total">'[1]16. Project Costs'!$F$127</definedName>
    <definedName name="Syndicator">'[1]11. Project Team'!$D$57</definedName>
    <definedName name="Syndicator_City">'[1]11. Project Team'!$D$61</definedName>
    <definedName name="Syndicator_Email">'[2]Development Team'!$G$238</definedName>
    <definedName name="Syndicator_Email_Address">'[1]11. Project Team'!$G$63</definedName>
    <definedName name="Syndicator_First_Name">'[1]11. Project Team'!$D$65</definedName>
    <definedName name="Syndicator_Identity_of_Interest?">'[1]11. Project Team'!$D$55</definedName>
    <definedName name="Syndicator_Investor_Name">'[2]Development Team'!$D$233</definedName>
    <definedName name="Syndicator_Last_Name">'[1]11. Project Team'!$F$65</definedName>
    <definedName name="Syndicator_State">'[1]11. Project Team'!$F$61</definedName>
    <definedName name="Syndicator_Street_Address">'[1]11. Project Team'!$D$59</definedName>
    <definedName name="Syndicator_Telephone">'[2]Development Team'!$G$237</definedName>
    <definedName name="Syndicator_Telephone_Number">'[1]11. Project Team'!$D$63</definedName>
    <definedName name="Syndicator_Zipcode">'[1]11. Project Team'!$H$61</definedName>
    <definedName name="Table_of_Contents">'[1]2. TOC'!$B$4</definedName>
    <definedName name="Tax_Credit_Monitoring_Fees">'[1]18. Projected Operating Costs'!$D$26</definedName>
    <definedName name="Tax_Credit_Signature_Page">'[1]Tax Credit Signatures'!$B$6</definedName>
    <definedName name="Tax_Credit_Year">'[1]QAP Constants'!$B$2</definedName>
    <definedName name="Tax_Opinion_Total">'[1]16. Project Costs'!$F$125</definedName>
    <definedName name="Taxes_During_Constr_4">'[1]16. Project Costs'!$K$92</definedName>
    <definedName name="Taxes_During_Constr_9">'[1]16. Project Costs'!$J$92</definedName>
    <definedName name="Taxes_During_Constr_State">'[1]16. Project Costs'!$L$92</definedName>
    <definedName name="Taxes_During_Constr_Total">'[1]16. Project Costs'!$F$92</definedName>
    <definedName name="TC_Percent">'[1]5. Project Description'!$D$57</definedName>
    <definedName name="TC_Units_1">'[1]8. Site Control'!$G$44</definedName>
    <definedName name="TC_Units_10">'[1]8. Site Control'!$G$53</definedName>
    <definedName name="TC_Units_11">'[1]8. Site Control'!$G$54</definedName>
    <definedName name="TC_Units_12">'[1]8. Site Control'!$G$55</definedName>
    <definedName name="TC_Units_13">'[1]8. Site Control'!$G$56</definedName>
    <definedName name="TC_Units_14">'[1]8. Site Control'!$G$57</definedName>
    <definedName name="TC_Units_15">'[1]8. Site Control'!$G$58</definedName>
    <definedName name="TC_Units_16">'[1]8. Site Control'!$G$59</definedName>
    <definedName name="TC_Units_17">'[1]8. Site Control'!$G$60</definedName>
    <definedName name="TC_Units_18">'[1]8. Site Control'!$G$61</definedName>
    <definedName name="TC_Units_19">'[1]8. Site Control'!$G$62</definedName>
    <definedName name="TC_Units_2">'[1]8. Site Control'!$G$45</definedName>
    <definedName name="TC_Units_20">'[1]8. Site Control'!$G$63</definedName>
    <definedName name="TC_Units_21">'[1]8. Site Control'!$G$64</definedName>
    <definedName name="TC_Units_22">'[1]8. Site Control'!$G$65</definedName>
    <definedName name="TC_Units_23">'[1]8. Site Control'!$G$66</definedName>
    <definedName name="TC_Units_24">'[1]8. Site Control'!$G$67</definedName>
    <definedName name="TC_Units_25">'[1]8. Site Control'!$G$68</definedName>
    <definedName name="TC_Units_26">'[1]8. Site Control'!$G$69</definedName>
    <definedName name="TC_Units_27">'[1]8. Site Control'!$G$70</definedName>
    <definedName name="TC_Units_28">'[1]8. Site Control'!$G$71</definedName>
    <definedName name="TC_Units_29">'[1]8. Site Control'!$G$72</definedName>
    <definedName name="TC_Units_3">'[1]8. Site Control'!$G$46</definedName>
    <definedName name="TC_Units_30">'[1]8. Site Control'!$G$73</definedName>
    <definedName name="TC_Units_31">'[1]8. Site Control'!$G$74</definedName>
    <definedName name="TC_Units_32">'[1]8. Site Control'!$G$75</definedName>
    <definedName name="TC_Units_33">'[1]8. Site Control'!$G$76</definedName>
    <definedName name="TC_Units_34">'[1]8. Site Control'!$G$77</definedName>
    <definedName name="TC_Units_4">'[1]8. Site Control'!$G$47</definedName>
    <definedName name="TC_Units_5">'[1]8. Site Control'!$G$48</definedName>
    <definedName name="TC_Units_6">'[1]8. Site Control'!$G$49</definedName>
    <definedName name="TC_Units_7">'[1]8. Site Control'!$G$50</definedName>
    <definedName name="TC_Units_8">'[1]8. Site Control'!$G$51</definedName>
    <definedName name="TC_Units_9">'[1]8. Site Control'!$G$52</definedName>
    <definedName name="TE_Bond_Alloc_Total">'[1]16. Project Costs'!$F$70</definedName>
    <definedName name="Temp_Reloocation_4">'[1]16. Project Costs'!$K$98</definedName>
    <definedName name="Temp_Reloocation_9">'[1]16. Project Costs'!$J$98</definedName>
    <definedName name="Temp_Reloocation_State">'[1]16. Project Costs'!$L$98</definedName>
    <definedName name="Temp_Reloocation_Total">'[1]16. Project Costs'!$F$98</definedName>
    <definedName name="Temporary_Displaced">'[1]7. Site Description'!$E$28</definedName>
    <definedName name="Term_1">'[1]14. Funding Sources'!$K$16</definedName>
    <definedName name="Term_10">'[1]14. Funding Sources'!$K$25</definedName>
    <definedName name="Term_2">'[1]14. Funding Sources'!$K$17</definedName>
    <definedName name="Term_3">'[1]14. Funding Sources'!$K$18</definedName>
    <definedName name="Term_4">'[1]14. Funding Sources'!$K$19</definedName>
    <definedName name="Term_5">'[1]14. Funding Sources'!$K$20</definedName>
    <definedName name="Term_6">'[1]14. Funding Sources'!$K$21</definedName>
    <definedName name="Term_7">'[1]14. Funding Sources'!$K$22</definedName>
    <definedName name="Term_8">'[1]14. Funding Sources'!$K$23</definedName>
    <definedName name="Term_9">'[1]14. Funding Sources'!$K$24</definedName>
    <definedName name="tetertertert">MATCH(0.01,End_Bal,-1)+1</definedName>
    <definedName name="Third_Party_Review_4">'[1]16. Project Costs'!$K$149</definedName>
    <definedName name="Third_Party_Review_Total">'[1]16. Project Costs'!$F$149</definedName>
    <definedName name="Title_Recording_4">'[1]16. Project Costs'!$K$93</definedName>
    <definedName name="Title_Recording_9">'[1]16. Project Costs'!$J$93</definedName>
    <definedName name="Title_Recording_State">'[1]16. Project Costs'!$L$93</definedName>
    <definedName name="Title_Recording_Total">'[1]16. Project Costs'!$F$93</definedName>
    <definedName name="Total____of__Units_13">'[1]13. Unit Mix'!$H$30</definedName>
    <definedName name="Total_Buildable_Acreage">'[1]7. Site Description'!$F$8</definedName>
    <definedName name="Total_Operating_Expenses">'[1]18. Projected Operating Costs'!$D$88</definedName>
    <definedName name="Total_Points">'[1]24. Instructions Scoring Sum'!$G$54</definedName>
    <definedName name="Total_Site_Acreage">'[1]7. Site Description'!$D$8</definedName>
    <definedName name="Total_Units">'[1]13. Unit Mix'!$F$133</definedName>
    <definedName name="Total60Voucher">'[1]13. Unit Mix'!$BG$68</definedName>
    <definedName name="TotalFundingSources">'[1]14. Funding Sources'!$P$47</definedName>
    <definedName name="Tribal_Name">'[1]4. Project Name &amp; Location'!$F$17</definedName>
    <definedName name="TypeOfControl">'[1]Dropdown Lists'!$M$2:$M$4</definedName>
    <definedName name="udrextdshnftjmfr6">MATCH(0.01,End_Bal,-1)+1</definedName>
    <definedName name="UM_Bathrooms_1">'[1]13. Unit Mix'!$F$18</definedName>
    <definedName name="UM_Bathrooms_10">'[1]13. Unit Mix'!$F$27</definedName>
    <definedName name="UM_Bathrooms_11">'[1]13. Unit Mix'!$F$28</definedName>
    <definedName name="UM_Bathrooms_12">'[1]13. Unit Mix'!$F$29</definedName>
    <definedName name="UM_Bathrooms_13">'[1]13. Unit Mix'!$F$30</definedName>
    <definedName name="UM_Bathrooms_14">'[1]13. Unit Mix'!$F$31</definedName>
    <definedName name="UM_Bathrooms_15">'[1]13. Unit Mix'!$F$32</definedName>
    <definedName name="UM_Bathrooms_16">'[1]13. Unit Mix'!$F$33</definedName>
    <definedName name="UM_Bathrooms_17">'[1]13. Unit Mix'!$F$34</definedName>
    <definedName name="UM_Bathrooms_18">'[1]13. Unit Mix'!$F$35</definedName>
    <definedName name="UM_Bathrooms_19">'[1]13. Unit Mix'!$F$36</definedName>
    <definedName name="UM_Bathrooms_2">'[1]13. Unit Mix'!$F$19</definedName>
    <definedName name="UM_Bathrooms_20">'[1]13. Unit Mix'!$F$37</definedName>
    <definedName name="UM_Bathrooms_21">'[1]13. Unit Mix'!$F$38</definedName>
    <definedName name="UM_Bathrooms_22">'[1]13. Unit Mix'!$F$39</definedName>
    <definedName name="UM_Bathrooms_23">'[1]13. Unit Mix'!$F$40</definedName>
    <definedName name="UM_Bathrooms_24">'[1]13. Unit Mix'!$F$41</definedName>
    <definedName name="UM_Bathrooms_25">'[1]13. Unit Mix'!$F$42</definedName>
    <definedName name="UM_Bathrooms_26">'[1]13. Unit Mix'!$F$43</definedName>
    <definedName name="UM_Bathrooms_27">'[1]13. Unit Mix'!$F$44</definedName>
    <definedName name="UM_Bathrooms_28">'[1]13. Unit Mix'!$F$45</definedName>
    <definedName name="UM_Bathrooms_29">'[1]13. Unit Mix'!$F$46</definedName>
    <definedName name="UM_Bathrooms_3">'[1]13. Unit Mix'!$F$20</definedName>
    <definedName name="UM_Bathrooms_30">'[1]13. Unit Mix'!$F$47</definedName>
    <definedName name="UM_Bathrooms_31">'[1]13. Unit Mix'!$F$48</definedName>
    <definedName name="UM_Bathrooms_32">'[1]13. Unit Mix'!$F$49</definedName>
    <definedName name="UM_Bathrooms_33">'[1]13. Unit Mix'!$F$50</definedName>
    <definedName name="UM_Bathrooms_34">'[1]13. Unit Mix'!$F$51</definedName>
    <definedName name="UM_Bathrooms_35">'[1]13. Unit Mix'!$F$52</definedName>
    <definedName name="UM_Bathrooms_36">'[1]13. Unit Mix'!$F$53</definedName>
    <definedName name="UM_Bathrooms_37">'[1]13. Unit Mix'!$F$54</definedName>
    <definedName name="UM_Bathrooms_38">'[1]13. Unit Mix'!$F$55</definedName>
    <definedName name="UM_Bathrooms_39">'[1]13. Unit Mix'!$F$56</definedName>
    <definedName name="UM_Bathrooms_4">'[1]13. Unit Mix'!$F$21</definedName>
    <definedName name="UM_Bathrooms_40">'[1]13. Unit Mix'!$F$57</definedName>
    <definedName name="UM_Bathrooms_41">'[1]13. Unit Mix'!$F$58</definedName>
    <definedName name="UM_Bathrooms_42">'[1]13. Unit Mix'!$F$59</definedName>
    <definedName name="UM_Bathrooms_43">'[1]13. Unit Mix'!$F$60</definedName>
    <definedName name="UM_Bathrooms_44">'[1]13. Unit Mix'!$F$61</definedName>
    <definedName name="UM_Bathrooms_45">'[1]13. Unit Mix'!$F$62</definedName>
    <definedName name="UM_Bathrooms_46">'[1]13. Unit Mix'!$F$63</definedName>
    <definedName name="UM_Bathrooms_47">'[1]13. Unit Mix'!$F$64</definedName>
    <definedName name="UM_Bathrooms_48">'[1]13. Unit Mix'!$F$65</definedName>
    <definedName name="UM_Bathrooms_49">'[1]13. Unit Mix'!$F$66</definedName>
    <definedName name="UM_Bathrooms_5">'[1]13. Unit Mix'!$F$22</definedName>
    <definedName name="UM_Bathrooms_50">'[1]13. Unit Mix'!$F$67</definedName>
    <definedName name="UM_Bathrooms_51">'[1]13. Unit Mix'!$E$98</definedName>
    <definedName name="UM_Bathrooms_52">'[1]13. Unit Mix'!$E$99</definedName>
    <definedName name="UM_Bathrooms_53">'[1]13. Unit Mix'!$E$100</definedName>
    <definedName name="UM_Bathrooms_54">'[1]13. Unit Mix'!$F$106</definedName>
    <definedName name="UM_Bathrooms_55">'[1]13. Unit Mix'!$F$107</definedName>
    <definedName name="UM_Bathrooms_56">'[1]13. Unit Mix'!$F$108</definedName>
    <definedName name="UM_Bathrooms_57">'[1]13. Unit Mix'!$F$109</definedName>
    <definedName name="UM_Bathrooms_58">'[1]13. Unit Mix'!$F$110</definedName>
    <definedName name="UM_Bathrooms_59">'[1]13. Unit Mix'!$F$111</definedName>
    <definedName name="UM_Bathrooms_6">'[1]13. Unit Mix'!$F$23</definedName>
    <definedName name="UM_Bathrooms_60">'[1]13. Unit Mix'!$F$112</definedName>
    <definedName name="UM_Bathrooms_61">'[1]13. Unit Mix'!$F$113</definedName>
    <definedName name="UM_Bathrooms_62">'[1]13. Unit Mix'!$F$114</definedName>
    <definedName name="UM_Bathrooms_63">'[1]13. Unit Mix'!$F$115</definedName>
    <definedName name="UM_Bathrooms_7">'[1]13. Unit Mix'!$F$24</definedName>
    <definedName name="UM_Bathrooms_8">'[1]13. Unit Mix'!$F$25</definedName>
    <definedName name="UM_Bathrooms_9">'[1]13. Unit Mix'!$F$26</definedName>
    <definedName name="Underground_Parking">'[1]12. Project &amp; Unit Amenities'!$D$25</definedName>
    <definedName name="Underground_Rent_Per_Year">'[1]12. Project &amp; Unit Amenities'!$L$23</definedName>
    <definedName name="Unit_Mix">'[1]13. Unit Mix'!$B$7</definedName>
    <definedName name="Universal_Design">'[1]33. Universal Design'!$B$6</definedName>
    <definedName name="Universal_Design_Points">'[1]24. Instructions Scoring Sum'!$G$40</definedName>
    <definedName name="Unusual_SC_4">'[1]16. Project Costs'!$K$51</definedName>
    <definedName name="Unusual_SC_Total">'[1]16. Project Costs'!$F$51</definedName>
    <definedName name="Unusual_Site_4">'[1]16. Project Costs'!$K$40</definedName>
    <definedName name="Unusual_Site_Total">'[1]16. Project Costs'!$F$40</definedName>
    <definedName name="US_Congress_District">'[1]Dropdown Lists'!$AF$2:$AF$9</definedName>
    <definedName name="Utilities_4">'[1]16. Project Costs'!$K$38</definedName>
    <definedName name="Utilities_Total">'[1]16. Project Costs'!$F$38</definedName>
    <definedName name="UtilityApplicanceType">'[1]Dropdown Lists'!$R$2:$R$11</definedName>
    <definedName name="UtilityTypes">'[1]Dropdown Lists'!$Q$2:$Q$4</definedName>
    <definedName name="Values_Entered">IF(Loan_Amount*Interest_Rate*Loan_Years*Loan_Start&gt;0,1,0)</definedName>
    <definedName name="Vehicle___Maintenace_Equipment_Operation___Repairs">'[1]18. Projected Operating Costs'!$D$48</definedName>
    <definedName name="Veterans?">'[2]Project Details'!$C$163</definedName>
    <definedName name="Veterans_Housing">'[1]31. Veterans Housing'!$B$6</definedName>
    <definedName name="Veterans_Housing_Points">'[1]24. Instructions Scoring Sum'!$G$38</definedName>
    <definedName name="VeteransNoOfUnits">'[2]Project Details'!$D$163</definedName>
    <definedName name="Vetersn_Housing_Points">'[1]24. Instructions Scoring Sum'!$G$38</definedName>
    <definedName name="Voucher_CMI">'[1]Dropdown Lists'!$J$2:$J$3</definedName>
    <definedName name="Walking_Trails">'[1]12. Project &amp; Unit Amenities'!$J$36</definedName>
    <definedName name="Water">'[1]18. Projected Operating Costs'!$D$33</definedName>
    <definedName name="Water_Sewer_4">'[1]16. Project Costs'!$K$160</definedName>
    <definedName name="Water_Sewer_9">'[1]16. Project Costs'!$J$160</definedName>
    <definedName name="Water_Sewer_State">'[1]16. Project Costs'!$L$160</definedName>
    <definedName name="Water_Sewer_Total">'[1]16. Project Costs'!$F$160</definedName>
    <definedName name="WHEDA_App_Fees_4">'[1]16. Project Costs'!$K$69</definedName>
    <definedName name="WHEDA_App_Fees_Total">'[1]16. Project Costs'!$F$69</definedName>
    <definedName name="WHEDA_Commercial_Loan">'[1]1. Cover Sheet'!$B$4</definedName>
    <definedName name="WHEDA_Constr_Inspect_4">'[1]16. Project Costs'!$K$74</definedName>
    <definedName name="WHEDA_Constr_Inspect_Total">'[1]16. Project Costs'!$F$74</definedName>
    <definedName name="WHEDA_Constr_Loan_4">'[1]16. Project Costs'!$K$71</definedName>
    <definedName name="WHEDA_Constr_Loan_9">'[1]16. Project Costs'!$J$71</definedName>
    <definedName name="WHEDA_Constr_Loan_State">'[1]16. Project Costs'!$L$71</definedName>
    <definedName name="WHEDA_Constr_Loan_Total">'[1]16. Project Costs'!$F$71</definedName>
    <definedName name="WHEDA_Fees_Subtotal_Total">'[1]16. Project Costs'!$F$76</definedName>
    <definedName name="WHEDA_Legal_4">'[1]16. Project Costs'!$K$73</definedName>
    <definedName name="WHEDA_Legal_Total">'[1]16. Project Costs'!$F$73</definedName>
    <definedName name="WHEDA_Loan_Signature_Page">'[1]WHEDA Loan Signatures'!$B$6</definedName>
    <definedName name="WHEDA_Otehr_Finan_4">'[1]16. Project Costs'!$K$72</definedName>
    <definedName name="WHEDA_Otehr_Finan_9">'[1]16. Project Costs'!$J$72</definedName>
    <definedName name="WHEDA_Otehr_Finan_State">'[1]16. Project Costs'!$L$72</definedName>
    <definedName name="WHEDA_Otehr_Finan_Total">'[1]16. Project Costs'!$F$72</definedName>
    <definedName name="WHEDA_Perm_Loan_Total">'[1]16. Project Costs'!$F$106</definedName>
    <definedName name="WHEDA_Project_Number">[1]ProLink!$F$4</definedName>
    <definedName name="Will_this_project_be_receiving_project_based_federal_rental_assistance?">'[1]5. Project Description'!$D$15</definedName>
    <definedName name="Wisconsin_Assembly_District">'[1]Dropdown Lists'!$AD$2:$AD$100</definedName>
    <definedName name="Workforce_Housing_Communities">'[1]39. Workforce Housing'!$B$6</definedName>
    <definedName name="Workforce_Housing_Points">'[1]24. Instructions Scoring Sum'!$G$46</definedName>
    <definedName name="Workmen_s_Compensation">'[1]18. Projected Operating Costs'!$D$57</definedName>
    <definedName name="wrwerwerewrwer">IF(jojoishkjngfsfd,Header_Row+tetertertert,Header_Row)</definedName>
    <definedName name="Year_Built">'[1]7. Site Description'!$D$36</definedName>
    <definedName name="YesNo">'[1]Dropdown Lists'!$A$2:$A$3</definedName>
    <definedName name="ymymymymyu">DATE(YEAR(Loan_Start),MONTH(Loan_Start)+Payment_Number,DAY(Loan_Start))</definedName>
    <definedName name="yui7yuasewrsarf">IF(Loan_Amount*Interest_Rate*Loan_Years*Loan_Start&gt;0,1,0)</definedName>
    <definedName name="yyuyugyuygugyygu">IF(yui7yuasewrsarf,Header_Row+udrextdshnftjmfr6,Header_Row)</definedName>
    <definedName name="ZeroOneTwo">'[1]Dropdown Lists'!$B$2:$B$4</definedName>
    <definedName name="Zoning">'[1]9. Zoning'!$B$6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8" i="1" l="1"/>
  <c r="U58" i="1"/>
  <c r="U54" i="1"/>
  <c r="U52" i="1"/>
  <c r="U50" i="1"/>
  <c r="U49" i="1"/>
  <c r="U48" i="1"/>
  <c r="U47" i="1"/>
  <c r="U46" i="1"/>
  <c r="U45" i="1"/>
  <c r="U44" i="1"/>
  <c r="U43" i="1"/>
  <c r="O57" i="1" l="1"/>
  <c r="V52" i="1"/>
  <c r="V50" i="1"/>
  <c r="V49" i="1"/>
  <c r="V48" i="1"/>
  <c r="V47" i="1"/>
  <c r="V46" i="1"/>
  <c r="V45" i="1"/>
  <c r="V44" i="1"/>
  <c r="V43" i="1"/>
  <c r="V58" i="1" l="1"/>
  <c r="V57" i="1"/>
  <c r="X57" i="1" s="1"/>
  <c r="U57" i="1"/>
  <c r="X58" i="1"/>
  <c r="W57" i="1"/>
  <c r="A8" i="1"/>
  <c r="E55" i="1" l="1"/>
  <c r="E17" i="1"/>
  <c r="O34" i="1"/>
  <c r="V54" i="1" s="1"/>
  <c r="E15" i="1"/>
  <c r="O60" i="1" l="1"/>
  <c r="AA57" i="1"/>
  <c r="Y50" i="1"/>
  <c r="AA58" i="1"/>
  <c r="X48" i="1"/>
  <c r="Y49" i="1"/>
  <c r="W47" i="1"/>
  <c r="O51" i="1" l="1"/>
  <c r="O52" i="1" s="1"/>
  <c r="Y57" i="1" s="1"/>
  <c r="AB57" i="1" s="1"/>
  <c r="Y58" i="1" l="1"/>
  <c r="AB58" i="1" s="1"/>
  <c r="AB59" i="1" s="1"/>
  <c r="Z57" i="1"/>
  <c r="AC57" i="1" s="1"/>
  <c r="O53" i="1"/>
  <c r="Z58" i="1" l="1"/>
  <c r="AC58" i="1" s="1"/>
  <c r="AC59" i="1" s="1"/>
  <c r="O55" i="1" s="1"/>
  <c r="O59" i="1" s="1"/>
</calcChain>
</file>

<file path=xl/sharedStrings.xml><?xml version="1.0" encoding="utf-8"?>
<sst xmlns="http://schemas.openxmlformats.org/spreadsheetml/2006/main" count="113" uniqueCount="106">
  <si>
    <t>Tab</t>
  </si>
  <si>
    <t>Section Navigation</t>
  </si>
  <si>
    <t>Instructions</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</si>
  <si>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Initiative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</si>
  <si>
    <t xml:space="preserve">The model is based on historical data from Wisconsin’s HTC program and uses regression modeling with combinations of variables listed below to predict costs.  A development is limited to the Maximum Per-Unit Cost calculated below.  </t>
  </si>
  <si>
    <t>Questions</t>
  </si>
  <si>
    <t>Development costs attributable to employment-related Community Service Facility:</t>
  </si>
  <si>
    <t>Is this a rehabilitation development with per per-unit rehabilitation costs between $25,000 and $50,000?</t>
  </si>
  <si>
    <t>Is this a rehabilitation development with per per-unit rehabilitation costs in excess of $50,000?</t>
  </si>
  <si>
    <t>Does this development qualify for the Supportive Housing set-aside?</t>
  </si>
  <si>
    <t>Does this development primarily address the rehabilitation of foreclosed or abandoned single family homes or duplexes?</t>
  </si>
  <si>
    <t>Does this development primarily contain single-family homes and duplexes?</t>
  </si>
  <si>
    <t>Review</t>
  </si>
  <si>
    <t>Units</t>
  </si>
  <si>
    <t>Number of Acquisition-Rehab Units:</t>
  </si>
  <si>
    <t>Number of New Construction Units:</t>
  </si>
  <si>
    <t>Number of Adaptive Reuse Units:</t>
  </si>
  <si>
    <t>Total number of units in this development</t>
  </si>
  <si>
    <t>Location</t>
  </si>
  <si>
    <t>Is the development located in the City of Milwaukee?</t>
  </si>
  <si>
    <t>Milwaukee's Average (including Westlawn projects) is $54,672 over the average Cost/Unit</t>
  </si>
  <si>
    <t>Is the development located in the City of Madison?</t>
  </si>
  <si>
    <t>Is the development located in one of the metropolitan counties listed on the Metro Counties page (excluding City of Milwaukee and City of Madison)?</t>
  </si>
  <si>
    <t>Look at the Difference to Avg</t>
  </si>
  <si>
    <t>Is the development located on Wisconsin Tribal Lands?</t>
  </si>
  <si>
    <t>Development</t>
  </si>
  <si>
    <t>Basis</t>
  </si>
  <si>
    <t>Calcs</t>
  </si>
  <si>
    <t>NC Units</t>
  </si>
  <si>
    <t>Ad Reuse</t>
  </si>
  <si>
    <t>A/R</t>
  </si>
  <si>
    <t>Does this have new construction development?</t>
  </si>
  <si>
    <t>Milwaukee</t>
  </si>
  <si>
    <t>Does this have adaptive reuse development?</t>
  </si>
  <si>
    <t>Madison</t>
  </si>
  <si>
    <t>Gross square feet in this development</t>
  </si>
  <si>
    <t>Other Metro</t>
  </si>
  <si>
    <t>Tribal</t>
  </si>
  <si>
    <t>Developer Fee (4% Transactions Only)</t>
  </si>
  <si>
    <t>New Const.</t>
  </si>
  <si>
    <r>
      <t xml:space="preserve">For </t>
    </r>
    <r>
      <rPr>
        <b/>
        <sz val="11"/>
        <color theme="1"/>
        <rFont val="Calibri"/>
        <family val="2"/>
        <scheme val="minor"/>
      </rPr>
      <t>4% transactions</t>
    </r>
    <r>
      <rPr>
        <sz val="11"/>
        <color theme="1"/>
        <rFont val="Calibri"/>
        <family val="2"/>
        <scheme val="minor"/>
      </rPr>
      <t xml:space="preserve"> only, developer fee above the current limit for 9% transactions </t>
    </r>
  </si>
  <si>
    <t>Adapt ReUse</t>
  </si>
  <si>
    <t>Acq Rehab Low</t>
  </si>
  <si>
    <t>Acq Rehab High</t>
  </si>
  <si>
    <t>Calculations</t>
  </si>
  <si>
    <t>Calculated Cost Limit</t>
  </si>
  <si>
    <t>30% Allowance</t>
  </si>
  <si>
    <t>SF Homes</t>
  </si>
  <si>
    <t>Subtotal</t>
  </si>
  <si>
    <t>SqFt per Unit</t>
  </si>
  <si>
    <t>Max Basis</t>
  </si>
  <si>
    <t>Min Basis</t>
  </si>
  <si>
    <t>Max Cost</t>
  </si>
  <si>
    <t>Min Cost</t>
  </si>
  <si>
    <t>Calc Amt</t>
  </si>
  <si>
    <t>Limit</t>
  </si>
  <si>
    <t>% Units</t>
  </si>
  <si>
    <t>Weighted Limit</t>
  </si>
  <si>
    <t>Allowance for supportive housing developments and those addressing foreclosed/abandoned homes</t>
  </si>
  <si>
    <t>NC - Ad Reuse</t>
  </si>
  <si>
    <t>Acq Rehab</t>
  </si>
  <si>
    <t>Maximum Per-Unit Cost for this Development</t>
  </si>
  <si>
    <t>Actual Per-Unit Cost for this Development</t>
  </si>
  <si>
    <t>Look at Developer Fee adjustment</t>
  </si>
  <si>
    <t>About</t>
  </si>
  <si>
    <t xml:space="preserve">Maximum Cost Model: Provide project specific WHEDA Maximum Cost Model (Appendix F). </t>
  </si>
  <si>
    <t>Exemptions</t>
  </si>
  <si>
    <t xml:space="preserve">• </t>
  </si>
  <si>
    <t>Public Housing Authorities who are the primary applicant and evidence the intent to use Choice Neighborhood (fka: HOPE VI) as a funding source.</t>
  </si>
  <si>
    <t>Tribal Housing Authorities who are the primary applicant and evidence the intent to use NAHASDA or similar funding as a source of funds.</t>
  </si>
  <si>
    <t xml:space="preserve">Development costs attributable to employment-related Community Service Facilities (CSF) will be excluded from the calculation. The inclusion of a CSF in the project must clearly be stated within the application. </t>
  </si>
  <si>
    <t>If development is a combination of new construction and Adaptive Reuse - applicants should input total number of units as Adaptive Reuse and list as Primarily Adaptive Reuse.</t>
  </si>
  <si>
    <t>4% transactions only, If applicant has chosen the option to take a higher developer fee than the standard (see Developer Fee Policy Appendix J) any amount above the standard calculation should NOT be included in the Maximum Cost Calculation.</t>
  </si>
  <si>
    <t>Yes</t>
  </si>
  <si>
    <t>No</t>
  </si>
  <si>
    <t>Enter in the cost of the total Project Costs for the Development</t>
  </si>
  <si>
    <t>Winnebago</t>
  </si>
  <si>
    <t>Waukesha</t>
  </si>
  <si>
    <t>Washington</t>
  </si>
  <si>
    <t>St. Croix</t>
  </si>
  <si>
    <t>Sheboygan</t>
  </si>
  <si>
    <t>Rock</t>
  </si>
  <si>
    <t>Racine</t>
  </si>
  <si>
    <t>Pierce</t>
  </si>
  <si>
    <t>Ozaukee</t>
  </si>
  <si>
    <t>Outagamie</t>
  </si>
  <si>
    <t>Oconto</t>
  </si>
  <si>
    <t>Marathon</t>
  </si>
  <si>
    <t>La Crosse</t>
  </si>
  <si>
    <t>Kenosha</t>
  </si>
  <si>
    <t>Iowa</t>
  </si>
  <si>
    <t>Green</t>
  </si>
  <si>
    <t>Fond du Lac</t>
  </si>
  <si>
    <t>Eau Claire</t>
  </si>
  <si>
    <t>Douglas</t>
  </si>
  <si>
    <t>Dane</t>
  </si>
  <si>
    <t>Columbia</t>
  </si>
  <si>
    <t>Chippewa</t>
  </si>
  <si>
    <t>Calumet</t>
  </si>
  <si>
    <t>Brown</t>
  </si>
  <si>
    <t>Wisconsin Metropolitan Counties</t>
  </si>
  <si>
    <t>Project Name &amp; Number</t>
  </si>
  <si>
    <t>Appendix F: WHEDA Multifamily Max Cost Model</t>
  </si>
  <si>
    <t>2025-26 Wisconsin Qualified Allocation Plan</t>
  </si>
  <si>
    <t xml:space="preserve">Complete all cells highlighted in green in the Questions section and review all information populated in the Information Review </t>
  </si>
  <si>
    <t xml:space="preserve">section. Confirm that the calculcated value in Cell M63 does not exceed the calculated value in cell M62.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</si>
</sst>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quot;$&quot;* #,##0_);_(&quot;$&quot;* \(#,##0\);_(&quot;$&quot;*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Calibri"/>
      <family val="2"/>
    </font>
    <font>
      <sz val="10"/>
      <name val="Calibri"/>
      <family val="2"/>
    </font>
    <font>
      <sz val="12"/>
      <color theme="1"/>
      <name val="Calibri"/>
      <family val="2"/>
      <scheme val="minor"/>
    </font>
    <font>
      <sz val="12"/>
      <color theme="1"/>
      <name val="Calibri"/>
      <family val="2"/>
    </font>
    <font>
      <b/>
      <sz val="12"/>
      <name val="Calibri"/>
      <family val="2"/>
    </font>
    <font>
      <b/>
      <sz val="12"/>
      <color rgb="FF005774"/>
      <name val="Calibri"/>
      <family val="2"/>
    </font>
    <font>
      <sz val="12"/>
      <name val="Calibri"/>
      <family val="2"/>
    </font>
    <font>
      <sz val="11"/>
      <color theme="1"/>
      <name val="Calibri"/>
      <family val="2"/>
    </font>
    <font>
      <b/>
      <sz val="11"/>
      <name val="Calibri"/>
      <family val="2"/>
    </font>
    <font>
      <b/>
      <sz val="12"/>
      <color rgb="FF07A54E"/>
      <name val="Calibri"/>
      <family val="2"/>
    </font>
    <font>
      <sz val="11"/>
      <name val="Calibri"/>
      <family val="2"/>
    </font>
    <font>
      <b/>
      <sz val="10"/>
      <name val="Calibri"/>
      <family val="2"/>
    </font>
    <font>
      <b/>
      <sz val="10"/>
      <color rgb="FF07A54E"/>
      <name val="Calibri"/>
      <family val="2"/>
    </font>
    <font>
      <b/>
      <sz val="10"/>
      <color theme="1"/>
      <name val="Calibri"/>
      <family val="2"/>
      <scheme val="minor"/>
    </font>
    <font>
      <b/>
      <sz val="10"/>
      <color rgb="FF000000"/>
      <name val="Calibri"/>
      <family val="2"/>
    </font>
    <font>
      <u/>
      <sz val="11"/>
      <color theme="10"/>
      <name val="Calibri"/>
      <family val="2"/>
      <scheme val="minor"/>
    </font>
    <font>
      <u/>
      <sz val="12"/>
      <color rgb="FF02A69C"/>
      <name val="Calibri"/>
      <family val="2"/>
      <scheme val="minor"/>
    </font>
    <font>
      <b/>
      <sz val="11"/>
      <color rgb="FFFF0000"/>
      <name val="Calibri"/>
      <family val="2"/>
      <scheme val="minor"/>
    </font>
    <font>
      <sz val="11"/>
      <name val="Calibri"/>
      <family val="2"/>
      <scheme val="minor"/>
    </font>
    <font>
      <b/>
      <sz val="14"/>
      <color rgb="FF07A54E"/>
      <name val="Calibri"/>
      <family val="2"/>
    </font>
    <font>
      <b/>
      <sz val="11"/>
      <name val="Calibri"/>
      <family val="2"/>
      <scheme val="minor"/>
    </font>
    <font>
      <u/>
      <sz val="11"/>
      <color theme="1"/>
      <name val="Calibri"/>
      <family val="2"/>
      <scheme val="minor"/>
    </font>
    <font>
      <b/>
      <sz val="14"/>
      <color theme="1"/>
      <name val="Calibri"/>
      <family val="2"/>
    </font>
    <font>
      <sz val="11"/>
      <color rgb="FFFF0000"/>
      <name val="Calibri"/>
      <family val="2"/>
      <scheme val="minor"/>
    </font>
    <font>
      <sz val="10"/>
      <color rgb="FFFF0000"/>
      <name val="Calibri"/>
      <family val="2"/>
    </font>
    <font>
      <sz val="12"/>
      <color rgb="FFFF0000"/>
      <name val="Calibri"/>
      <family val="2"/>
    </font>
    <font>
      <sz val="11"/>
      <color rgb="FFFF0000"/>
      <name val="Calibri"/>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rgb="FFF2EDDC"/>
        <bgColor rgb="FF000000"/>
      </patternFill>
    </fill>
    <fill>
      <patternFill patternType="solid">
        <fgColor theme="0"/>
        <bgColor rgb="FF000000"/>
      </patternFill>
    </fill>
    <fill>
      <patternFill patternType="solid">
        <fgColor rgb="FFF2EDDC"/>
        <bgColor indexed="64"/>
      </patternFill>
    </fill>
    <fill>
      <patternFill patternType="solid">
        <fgColor rgb="FF92D050"/>
        <bgColor indexed="64"/>
      </patternFill>
    </fill>
    <fill>
      <patternFill patternType="solid">
        <fgColor theme="2"/>
        <bgColor indexed="64"/>
      </patternFill>
    </fill>
    <fill>
      <patternFill patternType="solid">
        <fgColor theme="2"/>
        <bgColor rgb="FF000000"/>
      </patternFill>
    </fill>
    <fill>
      <patternFill patternType="solid">
        <fgColor theme="7" tint="0.39997558519241921"/>
        <bgColor indexed="65"/>
      </patternFill>
    </fill>
  </fills>
  <borders count="13">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2" fillId="0" borderId="0"/>
    <xf numFmtId="43" fontId="32" fillId="0" borderId="0" applyFont="0" applyFill="0" applyBorder="0" applyAlignment="0" applyProtection="0"/>
    <xf numFmtId="44" fontId="32" fillId="0" borderId="0" applyFont="0" applyFill="0" applyBorder="0" applyAlignment="0" applyProtection="0"/>
    <xf numFmtId="0" fontId="1" fillId="0" borderId="0"/>
    <xf numFmtId="0" fontId="3" fillId="9" borderId="0" applyNumberFormat="0" applyBorder="0" applyAlignment="0" applyProtection="0"/>
  </cellStyleXfs>
  <cellXfs count="212">
    <xf numFmtId="0" fontId="0" fillId="0" borderId="0" xfId="0"/>
    <xf numFmtId="0" fontId="4" fillId="2" borderId="0" xfId="0" applyFont="1" applyFill="1"/>
    <xf numFmtId="0" fontId="5" fillId="3" borderId="0" xfId="0" applyFont="1" applyFill="1"/>
    <xf numFmtId="0" fontId="6" fillId="3" borderId="0" xfId="0" applyFont="1" applyFill="1"/>
    <xf numFmtId="0" fontId="6" fillId="2" borderId="0" xfId="0" applyFont="1" applyFill="1"/>
    <xf numFmtId="0" fontId="5" fillId="2" borderId="0" xfId="0" applyFont="1" applyFill="1"/>
    <xf numFmtId="0" fontId="5" fillId="0" borderId="0" xfId="0" applyFont="1"/>
    <xf numFmtId="0" fontId="7" fillId="2" borderId="0" xfId="0" applyFont="1" applyFill="1"/>
    <xf numFmtId="0" fontId="8" fillId="3" borderId="0" xfId="0" applyFont="1" applyFill="1"/>
    <xf numFmtId="0" fontId="9" fillId="3" borderId="0" xfId="0" applyFont="1" applyFill="1" applyAlignment="1">
      <alignment horizontal="left" vertical="top"/>
    </xf>
    <xf numFmtId="0" fontId="10" fillId="3" borderId="0" xfId="0" applyFont="1" applyFill="1"/>
    <xf numFmtId="0" fontId="11" fillId="3" borderId="0" xfId="0" applyFont="1" applyFill="1"/>
    <xf numFmtId="0" fontId="11" fillId="2" borderId="0" xfId="0" applyFont="1" applyFill="1"/>
    <xf numFmtId="0" fontId="8" fillId="2" borderId="0" xfId="0" applyFont="1" applyFill="1"/>
    <xf numFmtId="0" fontId="8" fillId="0" borderId="0" xfId="0" applyFont="1"/>
    <xf numFmtId="0" fontId="0" fillId="2" borderId="0" xfId="0" applyFill="1"/>
    <xf numFmtId="0" fontId="12" fillId="3" borderId="0" xfId="0" applyFont="1" applyFill="1"/>
    <xf numFmtId="0" fontId="13" fillId="3" borderId="0" xfId="0" applyFont="1" applyFill="1"/>
    <xf numFmtId="0" fontId="15" fillId="3" borderId="0" xfId="0" applyFont="1" applyFill="1"/>
    <xf numFmtId="0" fontId="15" fillId="2" borderId="0" xfId="0" applyFont="1" applyFill="1"/>
    <xf numFmtId="0" fontId="12" fillId="2" borderId="0" xfId="0" applyFont="1" applyFill="1"/>
    <xf numFmtId="0" fontId="12" fillId="0" borderId="0" xfId="0" applyFont="1"/>
    <xf numFmtId="0" fontId="16" fillId="3" borderId="0" xfId="0" applyFont="1" applyFill="1"/>
    <xf numFmtId="0" fontId="17" fillId="3" borderId="0" xfId="0" applyFont="1" applyFill="1" applyAlignment="1">
      <alignment horizontal="left" vertical="top"/>
    </xf>
    <xf numFmtId="0" fontId="18" fillId="2" borderId="0" xfId="0" applyFont="1" applyFill="1" applyAlignment="1">
      <alignment horizontal="center" vertical="center"/>
    </xf>
    <xf numFmtId="0" fontId="19" fillId="3" borderId="4" xfId="0" applyFont="1" applyFill="1" applyBorder="1" applyAlignment="1">
      <alignment horizontal="center" vertical="center"/>
    </xf>
    <xf numFmtId="0" fontId="17" fillId="3" borderId="4" xfId="0" applyFont="1" applyFill="1" applyBorder="1"/>
    <xf numFmtId="0" fontId="5" fillId="3" borderId="4" xfId="0" applyFont="1" applyFill="1" applyBorder="1"/>
    <xf numFmtId="0" fontId="6" fillId="3" borderId="4" xfId="0" applyFont="1" applyFill="1" applyBorder="1"/>
    <xf numFmtId="0" fontId="21" fillId="2" borderId="0" xfId="4" applyFont="1" applyFill="1" applyProtection="1">
      <protection locked="0"/>
    </xf>
    <xf numFmtId="0" fontId="21" fillId="5" borderId="0" xfId="4" applyFont="1" applyFill="1" applyProtection="1">
      <protection locked="0"/>
    </xf>
    <xf numFmtId="0" fontId="2" fillId="5" borderId="0" xfId="0" applyFont="1" applyFill="1" applyAlignment="1">
      <alignment horizontal="right"/>
    </xf>
    <xf numFmtId="0" fontId="0" fillId="5" borderId="0" xfId="0" applyFill="1"/>
    <xf numFmtId="0" fontId="23" fillId="5" borderId="0" xfId="0" applyFont="1" applyFill="1"/>
    <xf numFmtId="0" fontId="23" fillId="2" borderId="0" xfId="0" applyFont="1" applyFill="1"/>
    <xf numFmtId="0" fontId="0" fillId="3" borderId="0" xfId="0" applyFill="1"/>
    <xf numFmtId="0" fontId="24" fillId="3" borderId="0" xfId="0" applyFont="1" applyFill="1"/>
    <xf numFmtId="0" fontId="0" fillId="3" borderId="4" xfId="0" applyFill="1" applyBorder="1"/>
    <xf numFmtId="0" fontId="13" fillId="3" borderId="4" xfId="0" applyFont="1" applyFill="1" applyBorder="1"/>
    <xf numFmtId="0" fontId="0" fillId="5" borderId="4" xfId="0" applyFill="1" applyBorder="1"/>
    <xf numFmtId="0" fontId="24" fillId="3" borderId="4" xfId="0" applyFont="1" applyFill="1" applyBorder="1"/>
    <xf numFmtId="0" fontId="23" fillId="5" borderId="4" xfId="0" applyFont="1" applyFill="1" applyBorder="1"/>
    <xf numFmtId="0" fontId="23" fillId="3" borderId="0" xfId="0" applyFont="1" applyFill="1"/>
    <xf numFmtId="0" fontId="3" fillId="2" borderId="0" xfId="0" applyFont="1" applyFill="1"/>
    <xf numFmtId="0" fontId="23" fillId="3" borderId="0" xfId="0" applyFont="1" applyFill="1" applyAlignment="1">
      <alignment horizontal="center" wrapText="1"/>
    </xf>
    <xf numFmtId="0" fontId="23" fillId="2" borderId="0" xfId="0" applyFont="1" applyFill="1" applyAlignment="1" applyProtection="1">
      <alignment horizontal="left"/>
      <protection locked="0"/>
    </xf>
    <xf numFmtId="0" fontId="23" fillId="3" borderId="4" xfId="0" applyFont="1" applyFill="1" applyBorder="1" applyAlignment="1">
      <alignment horizontal="center" wrapText="1"/>
    </xf>
    <xf numFmtId="0" fontId="23" fillId="3" borderId="4" xfId="0" applyFont="1" applyFill="1" applyBorder="1"/>
    <xf numFmtId="0" fontId="2" fillId="5" borderId="0" xfId="0" applyFont="1" applyFill="1"/>
    <xf numFmtId="0" fontId="2" fillId="3" borderId="0" xfId="0" applyFont="1" applyFill="1"/>
    <xf numFmtId="0" fontId="23" fillId="2" borderId="0" xfId="0" applyFont="1" applyFill="1" applyAlignment="1">
      <alignment vertical="center"/>
    </xf>
    <xf numFmtId="6"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0" fillId="5" borderId="0" xfId="0" applyFill="1" applyAlignment="1">
      <alignment horizontal="left" vertical="top"/>
    </xf>
    <xf numFmtId="0" fontId="25" fillId="2" borderId="0" xfId="0" applyFont="1" applyFill="1" applyAlignment="1">
      <alignment horizontal="center"/>
    </xf>
    <xf numFmtId="0" fontId="23" fillId="2" borderId="0" xfId="0" applyFont="1" applyFill="1" applyAlignment="1">
      <alignment horizontal="center"/>
    </xf>
    <xf numFmtId="0" fontId="23" fillId="5" borderId="0" xfId="0" applyFont="1" applyFill="1" applyAlignment="1">
      <alignment vertical="center"/>
    </xf>
    <xf numFmtId="0" fontId="23" fillId="2" borderId="0" xfId="0" applyFont="1" applyFill="1" applyAlignment="1" applyProtection="1">
      <alignment horizontal="right" vertical="center"/>
      <protection locked="0"/>
    </xf>
    <xf numFmtId="0" fontId="0" fillId="5" borderId="0" xfId="0" applyFill="1" applyAlignment="1">
      <alignment horizontal="center" vertical="center"/>
    </xf>
    <xf numFmtId="0" fontId="0" fillId="5" borderId="0" xfId="0" applyFill="1" applyAlignment="1">
      <alignment vertical="center"/>
    </xf>
    <xf numFmtId="0" fontId="2" fillId="5" borderId="4" xfId="0" applyFont="1" applyFill="1" applyBorder="1"/>
    <xf numFmtId="0" fontId="0" fillId="2" borderId="7" xfId="0" applyFill="1" applyBorder="1" applyAlignment="1">
      <alignment horizontal="right" vertical="top"/>
    </xf>
    <xf numFmtId="0" fontId="0" fillId="2" borderId="9" xfId="0" applyFill="1" applyBorder="1" applyAlignment="1">
      <alignment horizontal="right" vertical="top"/>
    </xf>
    <xf numFmtId="0" fontId="23" fillId="0" borderId="0" xfId="0" applyFont="1"/>
    <xf numFmtId="0" fontId="2" fillId="3" borderId="10" xfId="0" applyFont="1" applyFill="1" applyBorder="1" applyAlignment="1">
      <alignment horizontal="left"/>
    </xf>
    <xf numFmtId="0" fontId="23" fillId="3" borderId="0" xfId="0" applyFont="1" applyFill="1" applyAlignment="1">
      <alignment horizontal="left" wrapText="1"/>
    </xf>
    <xf numFmtId="0" fontId="2" fillId="5" borderId="10" xfId="0" applyFont="1" applyFill="1" applyBorder="1" applyAlignment="1">
      <alignment vertical="top"/>
    </xf>
    <xf numFmtId="0" fontId="29" fillId="4" borderId="0" xfId="0" applyFont="1" applyFill="1"/>
    <xf numFmtId="0" fontId="29" fillId="2" borderId="0" xfId="0" applyFont="1" applyFill="1"/>
    <xf numFmtId="0" fontId="30" fillId="4" borderId="0" xfId="0" applyFont="1" applyFill="1"/>
    <xf numFmtId="0" fontId="30" fillId="2" borderId="0" xfId="0" applyFont="1" applyFill="1"/>
    <xf numFmtId="0" fontId="31" fillId="4" borderId="0" xfId="0" applyFont="1" applyFill="1"/>
    <xf numFmtId="0" fontId="31" fillId="2" borderId="0" xfId="0" applyFont="1" applyFill="1"/>
    <xf numFmtId="0" fontId="22" fillId="2" borderId="0" xfId="0" applyFont="1" applyFill="1" applyAlignment="1">
      <alignment horizontal="right"/>
    </xf>
    <xf numFmtId="0" fontId="28" fillId="2" borderId="0" xfId="0" applyFont="1" applyFill="1"/>
    <xf numFmtId="0" fontId="28" fillId="2" borderId="5" xfId="0" applyFont="1" applyFill="1" applyBorder="1"/>
    <xf numFmtId="0" fontId="22" fillId="2" borderId="4" xfId="0" applyFont="1" applyFill="1" applyBorder="1"/>
    <xf numFmtId="0" fontId="22" fillId="2" borderId="5" xfId="0" applyFont="1" applyFill="1" applyBorder="1" applyAlignment="1">
      <alignment horizontal="center"/>
    </xf>
    <xf numFmtId="0" fontId="22" fillId="2" borderId="4" xfId="0" applyFont="1" applyFill="1" applyBorder="1" applyAlignment="1">
      <alignment horizontal="center"/>
    </xf>
    <xf numFmtId="0" fontId="28" fillId="7" borderId="7" xfId="0" applyFont="1" applyFill="1" applyBorder="1"/>
    <xf numFmtId="43" fontId="28" fillId="7" borderId="0" xfId="1" applyFont="1" applyFill="1"/>
    <xf numFmtId="6" fontId="28" fillId="7" borderId="7" xfId="0" applyNumberFormat="1" applyFont="1" applyFill="1" applyBorder="1" applyAlignment="1">
      <alignment horizontal="center" vertical="center"/>
    </xf>
    <xf numFmtId="6" fontId="28" fillId="7" borderId="0" xfId="0" applyNumberFormat="1" applyFont="1" applyFill="1" applyAlignment="1">
      <alignment horizontal="center" vertical="center"/>
    </xf>
    <xf numFmtId="0" fontId="28" fillId="2" borderId="7" xfId="0" applyFont="1" applyFill="1" applyBorder="1" applyAlignment="1">
      <alignment vertical="center"/>
    </xf>
    <xf numFmtId="43" fontId="28" fillId="2" borderId="0" xfId="1" applyFont="1" applyFill="1" applyAlignment="1">
      <alignment vertical="center"/>
    </xf>
    <xf numFmtId="6" fontId="28" fillId="2" borderId="7" xfId="0" applyNumberFormat="1" applyFont="1" applyFill="1" applyBorder="1" applyAlignment="1">
      <alignment horizontal="center" vertical="center"/>
    </xf>
    <xf numFmtId="6" fontId="28" fillId="2" borderId="0" xfId="0" applyNumberFormat="1" applyFont="1" applyFill="1" applyAlignment="1">
      <alignment horizontal="center" vertical="center"/>
    </xf>
    <xf numFmtId="0" fontId="28" fillId="7" borderId="7" xfId="0" applyFont="1" applyFill="1" applyBorder="1" applyAlignment="1">
      <alignment vertical="center"/>
    </xf>
    <xf numFmtId="43" fontId="28" fillId="7" borderId="0" xfId="1" applyFont="1" applyFill="1" applyAlignment="1">
      <alignment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8" fillId="7" borderId="0" xfId="0" applyFont="1" applyFill="1" applyAlignment="1">
      <alignment horizontal="center" vertical="center"/>
    </xf>
    <xf numFmtId="0" fontId="28" fillId="2" borderId="9" xfId="0" applyFont="1" applyFill="1" applyBorder="1" applyAlignment="1">
      <alignment vertical="center"/>
    </xf>
    <xf numFmtId="43" fontId="28" fillId="2" borderId="10" xfId="1" applyFont="1" applyFill="1" applyBorder="1" applyAlignment="1">
      <alignment vertical="center"/>
    </xf>
    <xf numFmtId="6" fontId="28" fillId="2" borderId="9" xfId="0" applyNumberFormat="1" applyFont="1" applyFill="1" applyBorder="1" applyAlignment="1">
      <alignment horizontal="center" vertical="center"/>
    </xf>
    <xf numFmtId="6" fontId="28" fillId="2" borderId="10" xfId="0" applyNumberFormat="1" applyFont="1" applyFill="1" applyBorder="1" applyAlignment="1">
      <alignment horizontal="center" vertical="center"/>
    </xf>
    <xf numFmtId="164" fontId="28" fillId="7" borderId="0" xfId="2" applyNumberFormat="1" applyFont="1" applyFill="1"/>
    <xf numFmtId="164" fontId="28" fillId="7" borderId="7" xfId="0" applyNumberFormat="1" applyFont="1" applyFill="1" applyBorder="1" applyAlignment="1">
      <alignment horizontal="center"/>
    </xf>
    <xf numFmtId="0" fontId="28" fillId="2" borderId="7" xfId="0" applyFont="1" applyFill="1" applyBorder="1"/>
    <xf numFmtId="164" fontId="28" fillId="2" borderId="0" xfId="2" applyNumberFormat="1" applyFont="1" applyFill="1"/>
    <xf numFmtId="6" fontId="28" fillId="2" borderId="7" xfId="0" applyNumberFormat="1" applyFont="1" applyFill="1" applyBorder="1" applyAlignment="1">
      <alignment horizontal="center"/>
    </xf>
    <xf numFmtId="0" fontId="28" fillId="7" borderId="9" xfId="0" applyFont="1" applyFill="1" applyBorder="1"/>
    <xf numFmtId="0" fontId="28" fillId="7" borderId="10" xfId="0" applyFont="1" applyFill="1" applyBorder="1"/>
    <xf numFmtId="6" fontId="28" fillId="2" borderId="0" xfId="0" applyNumberFormat="1" applyFont="1" applyFill="1"/>
    <xf numFmtId="0" fontId="28" fillId="0" borderId="0" xfId="0" applyFont="1"/>
    <xf numFmtId="0" fontId="27" fillId="3" borderId="0" xfId="0" applyFont="1" applyFill="1" applyAlignment="1">
      <alignment horizontal="center"/>
    </xf>
    <xf numFmtId="0" fontId="0" fillId="2" borderId="7" xfId="0" applyFill="1" applyBorder="1" applyAlignment="1">
      <alignment horizontal="left" wrapText="1"/>
    </xf>
    <xf numFmtId="0" fontId="0" fillId="2" borderId="0" xfId="0" applyFill="1" applyAlignment="1">
      <alignment horizontal="left" wrapText="1"/>
    </xf>
    <xf numFmtId="0" fontId="0" fillId="2" borderId="8" xfId="0" applyFill="1" applyBorder="1" applyAlignment="1">
      <alignment horizontal="left" wrapText="1"/>
    </xf>
    <xf numFmtId="0" fontId="10" fillId="0" borderId="1" xfId="0" applyFont="1" applyBorder="1" applyAlignment="1" applyProtection="1">
      <alignment horizontal="left" vertical="top"/>
      <protection locked="0"/>
    </xf>
    <xf numFmtId="0" fontId="10" fillId="0" borderId="2"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4" fillId="4" borderId="1" xfId="0" applyFont="1" applyFill="1" applyBorder="1" applyAlignment="1">
      <alignment horizontal="left" vertical="top"/>
    </xf>
    <xf numFmtId="0" fontId="14" fillId="4" borderId="2" xfId="0" applyFont="1" applyFill="1" applyBorder="1" applyAlignment="1">
      <alignment horizontal="left" vertical="top"/>
    </xf>
    <xf numFmtId="0" fontId="14" fillId="4" borderId="3" xfId="0" applyFont="1" applyFill="1" applyBorder="1" applyAlignment="1">
      <alignment horizontal="left" vertical="top"/>
    </xf>
    <xf numFmtId="0" fontId="22" fillId="2" borderId="5" xfId="0" applyFont="1" applyFill="1" applyBorder="1" applyAlignment="1">
      <alignment horizontal="left" vertical="top" wrapText="1"/>
    </xf>
    <xf numFmtId="0" fontId="22" fillId="2" borderId="4" xfId="0" applyFont="1" applyFill="1" applyBorder="1" applyAlignment="1">
      <alignment horizontal="left" vertical="top" wrapText="1"/>
    </xf>
    <xf numFmtId="0" fontId="22" fillId="2" borderId="6" xfId="0" applyFont="1"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vertical="top" wrapText="1"/>
    </xf>
    <xf numFmtId="0" fontId="0" fillId="2" borderId="2" xfId="0" applyFill="1" applyBorder="1" applyAlignment="1">
      <alignment vertical="top" wrapText="1"/>
    </xf>
    <xf numFmtId="164" fontId="0" fillId="6" borderId="12" xfId="2" applyNumberFormat="1" applyFont="1" applyFill="1" applyBorder="1" applyAlignment="1" applyProtection="1">
      <alignment horizontal="center"/>
      <protection locked="0"/>
    </xf>
    <xf numFmtId="0" fontId="0" fillId="7" borderId="1" xfId="0" applyFill="1" applyBorder="1" applyAlignment="1">
      <alignment vertical="top" wrapText="1"/>
    </xf>
    <xf numFmtId="0" fontId="0" fillId="7" borderId="2" xfId="0" applyFill="1" applyBorder="1" applyAlignment="1">
      <alignment vertical="top" wrapText="1"/>
    </xf>
    <xf numFmtId="0" fontId="0" fillId="6" borderId="12" xfId="0" applyFill="1" applyBorder="1" applyAlignment="1" applyProtection="1">
      <alignment horizontal="center"/>
      <protection locked="0"/>
    </xf>
    <xf numFmtId="0" fontId="0" fillId="2" borderId="1" xfId="0" applyFill="1" applyBorder="1" applyAlignment="1">
      <alignment horizontal="left" vertical="top"/>
    </xf>
    <xf numFmtId="0" fontId="0" fillId="2" borderId="2" xfId="0" applyFill="1" applyBorder="1" applyAlignment="1">
      <alignment horizontal="left" vertical="top"/>
    </xf>
    <xf numFmtId="1" fontId="23" fillId="6" borderId="12" xfId="0" applyNumberFormat="1" applyFont="1" applyFill="1" applyBorder="1" applyAlignment="1" applyProtection="1">
      <alignment horizontal="center" vertical="top"/>
      <protection locked="0"/>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8" borderId="1" xfId="0" applyFill="1" applyBorder="1" applyAlignment="1">
      <alignment horizontal="left" vertical="top"/>
    </xf>
    <xf numFmtId="0" fontId="0" fillId="8" borderId="2" xfId="0" applyFill="1" applyBorder="1" applyAlignment="1">
      <alignment horizontal="left" vertical="top"/>
    </xf>
    <xf numFmtId="1" fontId="0" fillId="7" borderId="12" xfId="0" applyNumberFormat="1" applyFill="1" applyBorder="1" applyAlignment="1" applyProtection="1">
      <alignment horizontal="center" vertical="top"/>
      <protection locked="0"/>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6" borderId="12" xfId="0" applyFill="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2" xfId="0" applyFill="1" applyBorder="1" applyAlignment="1">
      <alignment horizontal="left" vertical="top"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6" borderId="12" xfId="0" applyFill="1" applyBorder="1" applyAlignment="1" applyProtection="1">
      <alignment horizontal="center" vertical="center"/>
      <protection locked="0"/>
    </xf>
    <xf numFmtId="0" fontId="0" fillId="7" borderId="1" xfId="0" applyFill="1" applyBorder="1" applyAlignment="1">
      <alignment horizontal="left" vertical="center"/>
    </xf>
    <xf numFmtId="0" fontId="0" fillId="7" borderId="2" xfId="0" applyFill="1" applyBorder="1" applyAlignment="1">
      <alignment horizontal="left" vertical="center"/>
    </xf>
    <xf numFmtId="38" fontId="0" fillId="6" borderId="12" xfId="0" applyNumberFormat="1" applyFill="1" applyBorder="1" applyAlignment="1" applyProtection="1">
      <alignment horizontal="center" vertical="center"/>
      <protection locked="0"/>
    </xf>
    <xf numFmtId="6" fontId="0" fillId="0" borderId="2" xfId="0" applyNumberFormat="1" applyBorder="1" applyAlignment="1">
      <alignment horizontal="center"/>
    </xf>
    <xf numFmtId="6" fontId="0" fillId="0" borderId="3" xfId="0" applyNumberFormat="1" applyBorder="1" applyAlignment="1">
      <alignment horizontal="center"/>
    </xf>
    <xf numFmtId="6" fontId="0" fillId="6" borderId="12" xfId="0" applyNumberFormat="1" applyFill="1" applyBorder="1" applyAlignment="1" applyProtection="1">
      <alignment horizontal="center" vertical="top"/>
      <protection locked="0"/>
    </xf>
    <xf numFmtId="0" fontId="0" fillId="2" borderId="5" xfId="0" applyFill="1" applyBorder="1" applyAlignment="1">
      <alignment horizontal="left" vertical="center"/>
    </xf>
    <xf numFmtId="0" fontId="0" fillId="2" borderId="4" xfId="0" applyFill="1" applyBorder="1" applyAlignment="1">
      <alignment horizontal="left" vertical="center"/>
    </xf>
    <xf numFmtId="6" fontId="0" fillId="2" borderId="4" xfId="0" applyNumberFormat="1" applyFill="1" applyBorder="1" applyAlignment="1">
      <alignment horizontal="center" vertical="center"/>
    </xf>
    <xf numFmtId="6" fontId="0" fillId="2" borderId="6" xfId="0" applyNumberFormat="1" applyFill="1" applyBorder="1" applyAlignment="1">
      <alignment horizontal="center" vertical="center"/>
    </xf>
    <xf numFmtId="0" fontId="0" fillId="7" borderId="7" xfId="0" applyFill="1" applyBorder="1" applyAlignment="1">
      <alignment horizontal="left" vertical="center"/>
    </xf>
    <xf numFmtId="0" fontId="0" fillId="7" borderId="0" xfId="0" applyFill="1" applyAlignment="1">
      <alignment horizontal="left" vertical="center"/>
    </xf>
    <xf numFmtId="6" fontId="0" fillId="7" borderId="0" xfId="0" applyNumberFormat="1" applyFill="1" applyAlignment="1">
      <alignment horizontal="center" vertical="center"/>
    </xf>
    <xf numFmtId="6" fontId="0" fillId="7" borderId="8" xfId="0" applyNumberFormat="1" applyFill="1" applyBorder="1" applyAlignment="1">
      <alignment horizontal="center" vertical="center"/>
    </xf>
    <xf numFmtId="0" fontId="2" fillId="2" borderId="9" xfId="0" applyFont="1" applyFill="1" applyBorder="1" applyAlignment="1">
      <alignment horizontal="left"/>
    </xf>
    <xf numFmtId="0" fontId="2" fillId="2" borderId="10" xfId="0" applyFont="1" applyFill="1" applyBorder="1" applyAlignment="1">
      <alignment horizontal="left"/>
    </xf>
    <xf numFmtId="6" fontId="2" fillId="2" borderId="10" xfId="0" applyNumberFormat="1" applyFont="1" applyFill="1" applyBorder="1" applyAlignment="1">
      <alignment horizontal="center"/>
    </xf>
    <xf numFmtId="6" fontId="2" fillId="2" borderId="11" xfId="0" applyNumberFormat="1" applyFont="1" applyFill="1" applyBorder="1" applyAlignment="1">
      <alignment horizontal="center"/>
    </xf>
    <xf numFmtId="0" fontId="23" fillId="2" borderId="1" xfId="0" applyFont="1" applyFill="1" applyBorder="1" applyAlignment="1">
      <alignment horizontal="left" vertical="top" wrapText="1"/>
    </xf>
    <xf numFmtId="0" fontId="23" fillId="2" borderId="2" xfId="0" applyFont="1" applyFill="1" applyBorder="1" applyAlignment="1">
      <alignment horizontal="left" vertical="top" wrapText="1"/>
    </xf>
    <xf numFmtId="6" fontId="0" fillId="2" borderId="2" xfId="0" applyNumberFormat="1" applyFill="1" applyBorder="1" applyAlignment="1">
      <alignment horizontal="center"/>
    </xf>
    <xf numFmtId="6" fontId="0" fillId="2" borderId="3" xfId="0" applyNumberFormat="1" applyFill="1" applyBorder="1" applyAlignment="1">
      <alignment horizontal="center"/>
    </xf>
    <xf numFmtId="0" fontId="0" fillId="5" borderId="0" xfId="0" applyFill="1" applyAlignment="1">
      <alignment horizontal="left" vertical="center"/>
    </xf>
    <xf numFmtId="0" fontId="0" fillId="2" borderId="0" xfId="0" applyFill="1" applyAlignment="1">
      <alignment vertical="top" wrapText="1"/>
    </xf>
    <xf numFmtId="0" fontId="0" fillId="2" borderId="8"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26" fillId="2" borderId="7" xfId="0" applyFont="1" applyFill="1" applyBorder="1" applyAlignment="1">
      <alignment horizontal="left"/>
    </xf>
    <xf numFmtId="0" fontId="26" fillId="2" borderId="0" xfId="0" applyFont="1" applyFill="1" applyAlignment="1">
      <alignment horizontal="left"/>
    </xf>
    <xf numFmtId="0" fontId="26" fillId="2" borderId="8" xfId="0" applyFont="1" applyFill="1" applyBorder="1" applyAlignment="1">
      <alignment horizontal="left"/>
    </xf>
    <xf numFmtId="0" fontId="2" fillId="2" borderId="5" xfId="0" applyFont="1" applyFill="1" applyBorder="1" applyAlignment="1">
      <alignment horizontal="left" vertical="center"/>
    </xf>
    <xf numFmtId="0" fontId="2" fillId="2" borderId="4" xfId="0" applyFont="1" applyFill="1" applyBorder="1" applyAlignment="1">
      <alignment horizontal="left" vertical="center"/>
    </xf>
    <xf numFmtId="6" fontId="2" fillId="0" borderId="4" xfId="2" applyNumberFormat="1" applyFont="1" applyFill="1" applyBorder="1" applyAlignment="1" applyProtection="1">
      <alignment horizontal="center" vertical="center"/>
    </xf>
    <xf numFmtId="6" fontId="2" fillId="0" borderId="6" xfId="2" applyNumberFormat="1" applyFont="1" applyFill="1" applyBorder="1" applyAlignment="1" applyProtection="1">
      <alignment horizontal="center" vertical="center"/>
    </xf>
    <xf numFmtId="0" fontId="2" fillId="7" borderId="9" xfId="0" applyFont="1" applyFill="1" applyBorder="1" applyAlignment="1">
      <alignment horizontal="left"/>
    </xf>
    <xf numFmtId="0" fontId="2" fillId="7" borderId="10" xfId="0" applyFont="1" applyFill="1" applyBorder="1" applyAlignment="1">
      <alignment horizontal="left"/>
    </xf>
    <xf numFmtId="44" fontId="2" fillId="0" borderId="10" xfId="2" applyFont="1" applyFill="1" applyBorder="1" applyAlignment="1" applyProtection="1">
      <alignment horizontal="center"/>
    </xf>
    <xf numFmtId="44" fontId="2" fillId="0" borderId="11" xfId="2" applyFont="1" applyFill="1" applyBorder="1" applyAlignment="1" applyProtection="1">
      <alignment horizontal="center"/>
    </xf>
    <xf numFmtId="0" fontId="0" fillId="2" borderId="5" xfId="0" applyFill="1" applyBorder="1" applyAlignment="1">
      <alignment horizontal="left"/>
    </xf>
    <xf numFmtId="0" fontId="0" fillId="2" borderId="4"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2" fillId="0" borderId="0" xfId="0" applyFont="1" applyAlignment="1">
      <alignment horizontal="center"/>
    </xf>
    <xf numFmtId="0" fontId="22" fillId="2" borderId="6" xfId="0" applyFont="1" applyFill="1" applyBorder="1" applyAlignment="1">
      <alignment horizontal="center"/>
    </xf>
    <xf numFmtId="6" fontId="28" fillId="7" borderId="8" xfId="0" applyNumberFormat="1" applyFont="1" applyFill="1" applyBorder="1" applyAlignment="1">
      <alignment horizontal="center" vertical="center"/>
    </xf>
    <xf numFmtId="6" fontId="28" fillId="2" borderId="8" xfId="0" applyNumberFormat="1" applyFont="1" applyFill="1" applyBorder="1" applyAlignment="1">
      <alignment horizontal="center" vertical="center"/>
    </xf>
    <xf numFmtId="6" fontId="28" fillId="2" borderId="0" xfId="0" applyNumberFormat="1" applyFont="1" applyFill="1" applyAlignment="1">
      <alignment vertical="center"/>
    </xf>
    <xf numFmtId="0" fontId="28" fillId="2" borderId="8" xfId="0" applyFont="1" applyFill="1" applyBorder="1" applyAlignment="1">
      <alignment horizontal="center" vertical="center"/>
    </xf>
    <xf numFmtId="0" fontId="28" fillId="7" borderId="8" xfId="0" applyFont="1" applyFill="1" applyBorder="1" applyAlignment="1">
      <alignment horizontal="center" vertical="center"/>
    </xf>
    <xf numFmtId="6" fontId="28" fillId="2" borderId="11" xfId="0" applyNumberFormat="1" applyFont="1" applyFill="1" applyBorder="1" applyAlignment="1">
      <alignment horizontal="center" vertical="center"/>
    </xf>
    <xf numFmtId="0" fontId="28" fillId="2" borderId="0" xfId="0" applyFont="1" applyFill="1" applyAlignment="1">
      <alignment horizontal="center"/>
    </xf>
    <xf numFmtId="0" fontId="22" fillId="2" borderId="4" xfId="0" applyFont="1" applyFill="1" applyBorder="1" applyAlignment="1">
      <alignment horizontal="left"/>
    </xf>
    <xf numFmtId="0" fontId="22" fillId="2" borderId="6" xfId="0" applyFont="1" applyFill="1" applyBorder="1"/>
    <xf numFmtId="6" fontId="28" fillId="2" borderId="0" xfId="0" applyNumberFormat="1" applyFont="1" applyFill="1" applyAlignment="1">
      <alignment horizontal="center"/>
    </xf>
    <xf numFmtId="6" fontId="28" fillId="7" borderId="0" xfId="0" applyNumberFormat="1" applyFont="1" applyFill="1" applyAlignment="1">
      <alignment horizontal="center"/>
    </xf>
    <xf numFmtId="9" fontId="28" fillId="7" borderId="0" xfId="3" applyFont="1" applyFill="1"/>
    <xf numFmtId="6" fontId="28" fillId="7" borderId="0" xfId="0" applyNumberFormat="1" applyFont="1" applyFill="1"/>
    <xf numFmtId="0" fontId="28" fillId="7" borderId="8" xfId="0" applyFont="1" applyFill="1" applyBorder="1" applyAlignment="1">
      <alignment horizontal="center"/>
    </xf>
    <xf numFmtId="9" fontId="28" fillId="2" borderId="0" xfId="3" applyFont="1" applyFill="1"/>
    <xf numFmtId="0" fontId="28" fillId="2" borderId="8" xfId="0" applyFont="1" applyFill="1" applyBorder="1"/>
    <xf numFmtId="6" fontId="28" fillId="7" borderId="10" xfId="0" applyNumberFormat="1" applyFont="1" applyFill="1" applyBorder="1"/>
    <xf numFmtId="0" fontId="28" fillId="7" borderId="11" xfId="0" applyFont="1" applyFill="1" applyBorder="1"/>
    <xf numFmtId="0" fontId="28" fillId="2" borderId="0" xfId="0" applyFont="1" applyFill="1" applyAlignment="1" applyProtection="1">
      <alignment horizontal="right" vertical="center"/>
      <protection locked="0"/>
    </xf>
    <xf numFmtId="0" fontId="22" fillId="2" borderId="0" xfId="0" applyFont="1" applyFill="1" applyAlignment="1">
      <alignment horizontal="center"/>
    </xf>
  </cellXfs>
  <cellStyles count="10">
    <cellStyle name="60% - Accent4 2" xfId="9" xr:uid="{84EEA252-38FE-48C4-BA13-F14864225B64}"/>
    <cellStyle name="Comma" xfId="1" builtinId="3"/>
    <cellStyle name="Comma 2" xfId="6" xr:uid="{3CB1A0BD-854B-4CEA-8D85-EBB2F03A43BA}"/>
    <cellStyle name="Currency" xfId="2" builtinId="4"/>
    <cellStyle name="Currency 2" xfId="7" xr:uid="{2F6DE4D2-75C6-4A1A-94C5-6BB57B89AC33}"/>
    <cellStyle name="Hyperlink" xfId="4" builtinId="8"/>
    <cellStyle name="Normal" xfId="0" builtinId="0"/>
    <cellStyle name="Normal 2" xfId="5" xr:uid="{EF093F19-9753-4388-92F0-F37E97353381}"/>
    <cellStyle name="Normal 3" xfId="8" xr:uid="{CD953C5B-D1D6-4C11-A0BA-66F72F7E3113}"/>
    <cellStyle name="Percent" xfId="3" builtinId="5"/>
  </cellStyles>
  <dxfs count="4">
    <dxf>
      <font>
        <color rgb="FF056A38"/>
      </font>
      <fill>
        <patternFill patternType="solid">
          <fgColor auto="1"/>
          <bgColor theme="9" tint="0.79998168889431442"/>
        </patternFill>
      </fill>
    </dxf>
    <dxf>
      <font>
        <color rgb="FFFF0000"/>
      </font>
      <fill>
        <patternFill patternType="solid">
          <fgColor auto="1"/>
          <bgColor rgb="FFFFCCCC"/>
        </patternFill>
      </fill>
    </dxf>
    <dxf>
      <font>
        <color rgb="FF056A38"/>
      </font>
      <fill>
        <patternFill>
          <bgColor theme="9" tint="0.79998168889431442"/>
        </patternFill>
      </fill>
    </dxf>
    <dxf>
      <font>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hedacom.sharepoint.com/Master%20Smartdox%20Templates/Archive/WHEDA%202024%20Multifamily%20Application%20-%20v23.08.11%20-%20INTERNAL%20ONLY.xlsx" TargetMode="External"/><Relationship Id="rId1" Type="http://schemas.openxmlformats.org/officeDocument/2006/relationships/externalLinkPath" Target="https://whedacom.sharepoint.com/Master%20Smartdox%20Templates/Archive/WHEDA%202024%20Multifamily%20Application%20-%20v23.08.11%20-%20INTERNAL%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hedacom.sharepoint.com/shared/CREDIT/TRAINING/DJB%20work/Oregon/OHCS%20Proforma%20-%20MASTER%2001312022_WORKING%20DO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hedacom.sharepoint.com/Users/mcase/AppData/Local/Microsoft/Windows/INetCache/Content.Outlook/VOJNUEFW/OHCS%20Proforma%20-%20MASTER%2001312022_WORKING%20DO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ateoforegon-my.sharepoint.com/personal/edward_brown_oregon_gov/Documents/Desktop/Full%20Application_NOFA%20#2020-9 VGHAP_Good Shepherd Villa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Log"/>
      <sheetName val="QAP Constants"/>
      <sheetName val="Dropdown Lists"/>
      <sheetName val="ProLink"/>
      <sheetName val="ProLink Mapping"/>
      <sheetName val="1. Cover Sheet"/>
      <sheetName val="2. TOC"/>
      <sheetName val="3. Project Summary"/>
      <sheetName val="4. Project Name &amp; Location"/>
      <sheetName val="5. Project Description"/>
      <sheetName val="6. Applicant Information"/>
      <sheetName val="7. Site Description"/>
      <sheetName val="8. Site Control"/>
      <sheetName val="9. Zoning"/>
      <sheetName val="10. Ownership Entity"/>
      <sheetName val="11. Project Team"/>
      <sheetName val="12. Project &amp; Unit Amenities"/>
      <sheetName val="Unit Mix Helper"/>
      <sheetName val="State HTC Gap"/>
      <sheetName val="13. Unit Mix"/>
      <sheetName val="14. Funding Sources"/>
      <sheetName val="15. Construction Cost SOV"/>
      <sheetName val="16. Project Costs"/>
      <sheetName val="17. Credit Calc"/>
      <sheetName val="18. Projected Operating Costs"/>
      <sheetName val="19. Projected Cash Flow"/>
      <sheetName val="20. Financial Feasibility"/>
      <sheetName val="21. Max Cost Model"/>
      <sheetName val="22. Replacement Reserves"/>
      <sheetName val="23. Construction Draw Schedule"/>
      <sheetName val="24. Instructions Scoring Sum"/>
      <sheetName val="25. Lower-Income Areas"/>
      <sheetName val="26. Energy Eff &amp; Sustainabilty"/>
      <sheetName val="27. Mixed Income Incentive"/>
      <sheetName val="28. Serves Large Families"/>
      <sheetName val="29. Serves Lowest Income"/>
      <sheetName val="30. Supportive Housing"/>
      <sheetName val="31. Veterans Housing"/>
      <sheetName val="32. Rehab Neighborhood Stabili"/>
      <sheetName val="33. Universal Design"/>
      <sheetName val="34. Financial Leverage"/>
      <sheetName val="35. Eventual Tenant Own"/>
      <sheetName val="36. Development Team"/>
      <sheetName val="37. Areas of Economic Opp"/>
      <sheetName val="38. Rural Areas w_o TC"/>
      <sheetName val="39. Workforce Housing"/>
      <sheetName val="40.Community Service Facilities"/>
      <sheetName val="36. Serves Special Needs"/>
      <sheetName val="37. Catalyst for Revitalization"/>
      <sheetName val="38. Health &amp; Built Environment"/>
      <sheetName val="39. Innovative Housing Narrativ"/>
      <sheetName val="40. Nonprofit Ownership"/>
      <sheetName val="Threshold Checklist"/>
      <sheetName val="Self Scoring checklist"/>
      <sheetName val="WHEDA Loan Signatures"/>
      <sheetName val="Tax Credit Signatures"/>
      <sheetName val="App R Data"/>
      <sheetName val="SD_Dropdowns"/>
      <sheetName val="RentLimits"/>
      <sheetName val="IncomeLimits"/>
    </sheetNames>
    <sheetDataSet>
      <sheetData sheetId="0"/>
      <sheetData sheetId="1">
        <row r="2">
          <cell r="B2">
            <v>2024</v>
          </cell>
        </row>
      </sheetData>
      <sheetData sheetId="2">
        <row r="2">
          <cell r="A2" t="str">
            <v>Yes</v>
          </cell>
          <cell r="B2">
            <v>0</v>
          </cell>
          <cell r="D2" t="str">
            <v>New Construction</v>
          </cell>
          <cell r="F2" t="str">
            <v>General Set-Aside</v>
          </cell>
          <cell r="G2" t="str">
            <v>9%</v>
          </cell>
          <cell r="I2">
            <v>0.2</v>
          </cell>
          <cell r="J2">
            <v>0.3</v>
          </cell>
          <cell r="K2" t="str">
            <v>HUD</v>
          </cell>
          <cell r="L2" t="str">
            <v>CHDO</v>
          </cell>
          <cell r="M2" t="str">
            <v>Ownership</v>
          </cell>
          <cell r="N2" t="str">
            <v>Limited Liability Company</v>
          </cell>
          <cell r="O2" t="str">
            <v>To Be Formed</v>
          </cell>
          <cell r="P2" t="str">
            <v>Principal</v>
          </cell>
          <cell r="Q2" t="str">
            <v>Gas</v>
          </cell>
          <cell r="R2" t="str">
            <v>Electric Baseboards</v>
          </cell>
          <cell r="V2" t="str">
            <v>Local PHA</v>
          </cell>
          <cell r="X2" t="str">
            <v>Low Income</v>
          </cell>
          <cell r="Z2" t="str">
            <v>Tax-Exempt Bond Financing – Construction</v>
          </cell>
          <cell r="AD2" t="str">
            <v>1st</v>
          </cell>
          <cell r="AF2" t="str">
            <v>1st</v>
          </cell>
        </row>
        <row r="3">
          <cell r="A3" t="str">
            <v>No</v>
          </cell>
          <cell r="B3">
            <v>1</v>
          </cell>
          <cell r="D3" t="str">
            <v>Acquisition/Rehab</v>
          </cell>
          <cell r="F3" t="str">
            <v>Non-Profit Set-Aside</v>
          </cell>
          <cell r="G3" t="str">
            <v>4%</v>
          </cell>
          <cell r="I3">
            <v>0.3</v>
          </cell>
          <cell r="J3">
            <v>0.6</v>
          </cell>
          <cell r="K3" t="str">
            <v>RD</v>
          </cell>
          <cell r="L3" t="str">
            <v>Federal HOME</v>
          </cell>
          <cell r="M3" t="str">
            <v>Purchase Contract</v>
          </cell>
          <cell r="N3" t="str">
            <v>Limited Liability Partnership</v>
          </cell>
          <cell r="O3" t="str">
            <v>Already Formed</v>
          </cell>
          <cell r="P3" t="str">
            <v>Managing Member</v>
          </cell>
          <cell r="Q3" t="str">
            <v>Electric</v>
          </cell>
          <cell r="R3" t="str">
            <v>Electric Forces Air</v>
          </cell>
          <cell r="V3" t="str">
            <v>LIHTC Permit Calcs</v>
          </cell>
          <cell r="X3" t="str">
            <v>Home</v>
          </cell>
          <cell r="Z3" t="str">
            <v>Tax Exempt Bond Financing - Permanent</v>
          </cell>
          <cell r="AD3" t="str">
            <v>2nd</v>
          </cell>
          <cell r="AF3" t="str">
            <v>2nd</v>
          </cell>
        </row>
        <row r="4">
          <cell r="B4">
            <v>2</v>
          </cell>
          <cell r="D4" t="str">
            <v>Adaptive Reuse</v>
          </cell>
          <cell r="F4" t="str">
            <v>Rural Set-Aside</v>
          </cell>
          <cell r="G4" t="str">
            <v>State + Fed 4%</v>
          </cell>
          <cell r="I4">
            <v>0.4</v>
          </cell>
          <cell r="L4" t="str">
            <v>HUD Sect 202</v>
          </cell>
          <cell r="M4" t="str">
            <v>Option</v>
          </cell>
          <cell r="N4" t="str">
            <v>C Corporation</v>
          </cell>
          <cell r="P4" t="str">
            <v>Managing General Partner</v>
          </cell>
          <cell r="Q4" t="str">
            <v>Propane</v>
          </cell>
          <cell r="R4" t="str">
            <v>Solar</v>
          </cell>
          <cell r="V4" t="str">
            <v>HUD</v>
          </cell>
          <cell r="X4" t="str">
            <v>Employee</v>
          </cell>
          <cell r="Z4" t="str">
            <v>Stand-Alone Bond Financing</v>
          </cell>
          <cell r="AD4" t="str">
            <v>3rd</v>
          </cell>
          <cell r="AF4" t="str">
            <v>3rd</v>
          </cell>
        </row>
        <row r="5">
          <cell r="D5" t="str">
            <v>Adaptive Reuse/New Construction</v>
          </cell>
          <cell r="F5" t="str">
            <v>Supportive Housing Set-Aside</v>
          </cell>
          <cell r="I5">
            <v>0.5</v>
          </cell>
          <cell r="L5" t="str">
            <v>HUD Sect 236</v>
          </cell>
          <cell r="N5" t="str">
            <v>S Corporation</v>
          </cell>
          <cell r="R5" t="str">
            <v>Gas Radiant</v>
          </cell>
          <cell r="V5" t="str">
            <v>USDA</v>
          </cell>
          <cell r="Z5" t="str">
            <v>Preservation Plus Financing</v>
          </cell>
          <cell r="AD5" t="str">
            <v>4th</v>
          </cell>
          <cell r="AF5" t="str">
            <v>4th</v>
          </cell>
        </row>
        <row r="6">
          <cell r="D6" t="str">
            <v>Equity Take out</v>
          </cell>
          <cell r="F6" t="str">
            <v>Preservation Set-Aside</v>
          </cell>
          <cell r="I6">
            <v>0.6</v>
          </cell>
          <cell r="L6" t="str">
            <v>RD 515</v>
          </cell>
          <cell r="N6" t="str">
            <v>Limited Partnership</v>
          </cell>
          <cell r="R6" t="str">
            <v>Gas Forced Air</v>
          </cell>
          <cell r="V6" t="str">
            <v>Utiity Company</v>
          </cell>
          <cell r="Z6" t="str">
            <v>Preservation Revolving Loan Fund</v>
          </cell>
          <cell r="AD6" t="str">
            <v>5th</v>
          </cell>
          <cell r="AF6" t="str">
            <v>5th</v>
          </cell>
        </row>
        <row r="7">
          <cell r="D7" t="str">
            <v xml:space="preserve">Refinance </v>
          </cell>
          <cell r="F7" t="str">
            <v>Small Urban Set-Aside</v>
          </cell>
          <cell r="I7">
            <v>0.7</v>
          </cell>
          <cell r="L7" t="str">
            <v>Tax-Exempt Bond</v>
          </cell>
          <cell r="N7" t="str">
            <v>Other</v>
          </cell>
          <cell r="R7" t="str">
            <v>Heat Pump</v>
          </cell>
          <cell r="V7" t="str">
            <v>Other</v>
          </cell>
          <cell r="Z7" t="str">
            <v>Tax Credit Development Financing</v>
          </cell>
          <cell r="AD7" t="str">
            <v>6th</v>
          </cell>
          <cell r="AF7" t="str">
            <v>6th</v>
          </cell>
        </row>
        <row r="8">
          <cell r="D8" t="str">
            <v>Acquisition/New Construction</v>
          </cell>
          <cell r="I8">
            <v>0.8</v>
          </cell>
          <cell r="L8" t="str">
            <v>Other</v>
          </cell>
          <cell r="R8" t="str">
            <v>Oil Forced Air</v>
          </cell>
          <cell r="Z8" t="str">
            <v>Construction Plus Loan</v>
          </cell>
          <cell r="AD8" t="str">
            <v>7th</v>
          </cell>
          <cell r="AF8" t="str">
            <v>7th</v>
          </cell>
        </row>
        <row r="9">
          <cell r="R9" t="str">
            <v>Oil Radiant</v>
          </cell>
          <cell r="Z9" t="str">
            <v>Rental Housing Accessibility Loan</v>
          </cell>
          <cell r="AD9" t="str">
            <v>8th</v>
          </cell>
          <cell r="AF9" t="str">
            <v>8th</v>
          </cell>
        </row>
        <row r="10">
          <cell r="R10" t="str">
            <v>Other</v>
          </cell>
          <cell r="Z10" t="str">
            <v>7/10 Flex Financing</v>
          </cell>
          <cell r="AD10" t="str">
            <v>9th</v>
          </cell>
        </row>
        <row r="11">
          <cell r="R11"/>
          <cell r="Z11" t="str">
            <v>Tax Incremental Financing (TIF)</v>
          </cell>
          <cell r="AD11" t="str">
            <v>10th</v>
          </cell>
        </row>
        <row r="12">
          <cell r="Z12" t="str">
            <v>Subordinate Debt Financing</v>
          </cell>
          <cell r="AD12" t="str">
            <v>11th</v>
          </cell>
        </row>
        <row r="13">
          <cell r="AD13" t="str">
            <v>12th</v>
          </cell>
        </row>
        <row r="14">
          <cell r="AD14" t="str">
            <v>13th</v>
          </cell>
        </row>
        <row r="15">
          <cell r="AD15" t="str">
            <v>14th</v>
          </cell>
        </row>
        <row r="16">
          <cell r="AD16" t="str">
            <v>15th</v>
          </cell>
        </row>
        <row r="17">
          <cell r="AD17" t="str">
            <v>16th</v>
          </cell>
        </row>
        <row r="18">
          <cell r="AD18" t="str">
            <v>17th</v>
          </cell>
        </row>
        <row r="19">
          <cell r="AD19" t="str">
            <v>18th</v>
          </cell>
        </row>
        <row r="20">
          <cell r="AD20" t="str">
            <v>19th</v>
          </cell>
        </row>
        <row r="21">
          <cell r="AD21" t="str">
            <v>20th</v>
          </cell>
        </row>
        <row r="22">
          <cell r="AD22" t="str">
            <v>21st</v>
          </cell>
        </row>
        <row r="23">
          <cell r="AD23" t="str">
            <v>22nd</v>
          </cell>
        </row>
        <row r="24">
          <cell r="AD24" t="str">
            <v>23rd</v>
          </cell>
        </row>
        <row r="25">
          <cell r="AD25" t="str">
            <v>24th</v>
          </cell>
        </row>
        <row r="26">
          <cell r="AD26" t="str">
            <v>25th</v>
          </cell>
        </row>
        <row r="27">
          <cell r="AD27" t="str">
            <v>26th</v>
          </cell>
        </row>
        <row r="28">
          <cell r="AD28" t="str">
            <v>27th</v>
          </cell>
        </row>
        <row r="29">
          <cell r="AD29" t="str">
            <v>28th</v>
          </cell>
        </row>
        <row r="30">
          <cell r="AD30" t="str">
            <v>29th</v>
          </cell>
        </row>
        <row r="31">
          <cell r="AD31" t="str">
            <v>30th</v>
          </cell>
        </row>
        <row r="32">
          <cell r="AD32" t="str">
            <v>31st</v>
          </cell>
        </row>
        <row r="33">
          <cell r="AD33" t="str">
            <v>32nd</v>
          </cell>
        </row>
        <row r="34">
          <cell r="AD34" t="str">
            <v>33rd</v>
          </cell>
        </row>
        <row r="35">
          <cell r="AD35" t="str">
            <v>34th</v>
          </cell>
        </row>
        <row r="36">
          <cell r="AD36" t="str">
            <v>35th</v>
          </cell>
        </row>
        <row r="37">
          <cell r="AD37" t="str">
            <v>36th</v>
          </cell>
        </row>
        <row r="38">
          <cell r="AD38" t="str">
            <v>37th</v>
          </cell>
        </row>
        <row r="39">
          <cell r="AD39" t="str">
            <v>38th</v>
          </cell>
        </row>
        <row r="40">
          <cell r="AD40" t="str">
            <v>39th</v>
          </cell>
        </row>
        <row r="41">
          <cell r="AD41" t="str">
            <v>40th</v>
          </cell>
        </row>
        <row r="42">
          <cell r="AD42" t="str">
            <v>41st</v>
          </cell>
        </row>
        <row r="43">
          <cell r="AD43" t="str">
            <v>42nd</v>
          </cell>
        </row>
        <row r="44">
          <cell r="AD44" t="str">
            <v>43rd</v>
          </cell>
        </row>
        <row r="45">
          <cell r="AD45" t="str">
            <v>44th</v>
          </cell>
        </row>
        <row r="46">
          <cell r="AD46" t="str">
            <v>45th</v>
          </cell>
        </row>
        <row r="47">
          <cell r="AD47" t="str">
            <v>46th</v>
          </cell>
        </row>
        <row r="48">
          <cell r="AD48" t="str">
            <v>47th</v>
          </cell>
        </row>
        <row r="49">
          <cell r="AD49" t="str">
            <v>48th</v>
          </cell>
        </row>
        <row r="50">
          <cell r="AD50" t="str">
            <v>49th</v>
          </cell>
        </row>
        <row r="51">
          <cell r="AD51" t="str">
            <v>50th</v>
          </cell>
        </row>
        <row r="52">
          <cell r="AD52" t="str">
            <v>51st</v>
          </cell>
        </row>
        <row r="53">
          <cell r="AD53" t="str">
            <v>52nd</v>
          </cell>
        </row>
        <row r="54">
          <cell r="AD54" t="str">
            <v>53rd</v>
          </cell>
        </row>
        <row r="55">
          <cell r="AD55" t="str">
            <v>54th</v>
          </cell>
        </row>
        <row r="56">
          <cell r="AD56" t="str">
            <v>55th</v>
          </cell>
        </row>
        <row r="57">
          <cell r="AD57" t="str">
            <v>56th</v>
          </cell>
        </row>
        <row r="58">
          <cell r="AD58" t="str">
            <v>57th</v>
          </cell>
        </row>
        <row r="59">
          <cell r="AD59" t="str">
            <v>58th</v>
          </cell>
        </row>
        <row r="60">
          <cell r="AD60" t="str">
            <v>59th</v>
          </cell>
        </row>
        <row r="61">
          <cell r="AD61" t="str">
            <v>60th</v>
          </cell>
        </row>
        <row r="62">
          <cell r="AD62" t="str">
            <v>61st</v>
          </cell>
        </row>
        <row r="63">
          <cell r="AD63" t="str">
            <v>62nd</v>
          </cell>
        </row>
        <row r="64">
          <cell r="AD64" t="str">
            <v>63rd</v>
          </cell>
        </row>
        <row r="65">
          <cell r="AD65" t="str">
            <v>64th</v>
          </cell>
        </row>
        <row r="66">
          <cell r="AD66" t="str">
            <v>65th</v>
          </cell>
        </row>
        <row r="67">
          <cell r="AD67" t="str">
            <v>66th</v>
          </cell>
        </row>
        <row r="68">
          <cell r="AD68" t="str">
            <v>67th</v>
          </cell>
        </row>
        <row r="69">
          <cell r="AD69" t="str">
            <v>68th</v>
          </cell>
        </row>
        <row r="70">
          <cell r="AD70" t="str">
            <v>69th</v>
          </cell>
        </row>
        <row r="71">
          <cell r="AD71" t="str">
            <v>70th</v>
          </cell>
        </row>
        <row r="72">
          <cell r="AD72" t="str">
            <v>71st</v>
          </cell>
        </row>
        <row r="73">
          <cell r="AD73" t="str">
            <v>72nd</v>
          </cell>
        </row>
        <row r="74">
          <cell r="AD74" t="str">
            <v>73rd</v>
          </cell>
        </row>
        <row r="75">
          <cell r="AD75" t="str">
            <v>74th</v>
          </cell>
        </row>
        <row r="76">
          <cell r="AD76" t="str">
            <v>75th</v>
          </cell>
        </row>
        <row r="77">
          <cell r="AD77" t="str">
            <v>76th</v>
          </cell>
        </row>
        <row r="78">
          <cell r="AD78" t="str">
            <v>77th</v>
          </cell>
        </row>
        <row r="79">
          <cell r="AD79" t="str">
            <v>78th</v>
          </cell>
        </row>
        <row r="80">
          <cell r="AD80" t="str">
            <v>79th</v>
          </cell>
        </row>
        <row r="81">
          <cell r="AD81" t="str">
            <v>80th</v>
          </cell>
        </row>
        <row r="82">
          <cell r="AD82" t="str">
            <v>81st</v>
          </cell>
        </row>
        <row r="83">
          <cell r="AD83" t="str">
            <v>82nd</v>
          </cell>
        </row>
        <row r="84">
          <cell r="AD84" t="str">
            <v>83rd</v>
          </cell>
        </row>
        <row r="85">
          <cell r="AD85" t="str">
            <v>84th</v>
          </cell>
        </row>
        <row r="86">
          <cell r="AD86" t="str">
            <v>85th</v>
          </cell>
        </row>
        <row r="87">
          <cell r="AD87" t="str">
            <v>86th</v>
          </cell>
        </row>
        <row r="88">
          <cell r="AD88" t="str">
            <v>87th</v>
          </cell>
        </row>
        <row r="89">
          <cell r="AD89" t="str">
            <v>88th</v>
          </cell>
        </row>
        <row r="90">
          <cell r="AD90" t="str">
            <v>89th</v>
          </cell>
        </row>
        <row r="91">
          <cell r="AD91" t="str">
            <v>90th</v>
          </cell>
        </row>
        <row r="92">
          <cell r="AD92" t="str">
            <v>91st</v>
          </cell>
        </row>
        <row r="93">
          <cell r="AD93" t="str">
            <v>92nd</v>
          </cell>
        </row>
        <row r="94">
          <cell r="AD94" t="str">
            <v>93rd</v>
          </cell>
        </row>
        <row r="95">
          <cell r="AD95" t="str">
            <v>94th</v>
          </cell>
        </row>
        <row r="96">
          <cell r="AD96" t="str">
            <v>95th</v>
          </cell>
        </row>
        <row r="97">
          <cell r="AD97" t="str">
            <v>96th</v>
          </cell>
        </row>
        <row r="98">
          <cell r="AD98" t="str">
            <v>97th</v>
          </cell>
        </row>
        <row r="99">
          <cell r="AD99" t="str">
            <v>98th</v>
          </cell>
        </row>
        <row r="100">
          <cell r="AD100" t="str">
            <v>99th</v>
          </cell>
        </row>
      </sheetData>
      <sheetData sheetId="3">
        <row r="3">
          <cell r="F3"/>
        </row>
        <row r="4">
          <cell r="F4"/>
        </row>
        <row r="5">
          <cell r="F5"/>
        </row>
        <row r="6">
          <cell r="F6"/>
        </row>
      </sheetData>
      <sheetData sheetId="4"/>
      <sheetData sheetId="5">
        <row r="4">
          <cell r="B4" t="str">
            <v>Cover Sheet</v>
          </cell>
        </row>
        <row r="10">
          <cell r="C10"/>
        </row>
        <row r="11">
          <cell r="C11"/>
        </row>
        <row r="12">
          <cell r="C12"/>
        </row>
      </sheetData>
      <sheetData sheetId="6">
        <row r="4">
          <cell r="B4" t="str">
            <v>Table of Contents</v>
          </cell>
        </row>
      </sheetData>
      <sheetData sheetId="7">
        <row r="4">
          <cell r="B4" t="str">
            <v>Project Summary</v>
          </cell>
        </row>
      </sheetData>
      <sheetData sheetId="8">
        <row r="6">
          <cell r="B6" t="str">
            <v>Project Name and Location</v>
          </cell>
        </row>
        <row r="8">
          <cell r="D8"/>
          <cell r="F8"/>
        </row>
        <row r="10">
          <cell r="D10"/>
        </row>
        <row r="12">
          <cell r="D12"/>
        </row>
        <row r="13">
          <cell r="D13"/>
          <cell r="F13"/>
        </row>
        <row r="14">
          <cell r="D14"/>
        </row>
        <row r="15">
          <cell r="D15"/>
        </row>
        <row r="17">
          <cell r="D17"/>
          <cell r="F17"/>
        </row>
        <row r="22">
          <cell r="D22"/>
        </row>
        <row r="23">
          <cell r="D23"/>
          <cell r="F23"/>
          <cell r="H23"/>
        </row>
        <row r="24">
          <cell r="D24"/>
        </row>
        <row r="25">
          <cell r="D25"/>
          <cell r="F25"/>
        </row>
        <row r="26">
          <cell r="D26"/>
          <cell r="F26"/>
        </row>
      </sheetData>
      <sheetData sheetId="9">
        <row r="6">
          <cell r="B6" t="str">
            <v>Project Description</v>
          </cell>
        </row>
        <row r="8">
          <cell r="D8"/>
        </row>
        <row r="10">
          <cell r="D10"/>
        </row>
        <row r="11">
          <cell r="D11"/>
        </row>
        <row r="12">
          <cell r="D12"/>
        </row>
        <row r="15">
          <cell r="D15"/>
        </row>
        <row r="16">
          <cell r="D16"/>
        </row>
        <row r="17">
          <cell r="D17"/>
        </row>
        <row r="19">
          <cell r="D19"/>
          <cell r="F19"/>
        </row>
        <row r="20">
          <cell r="D20"/>
          <cell r="F20"/>
        </row>
        <row r="21">
          <cell r="D21"/>
          <cell r="F21"/>
        </row>
        <row r="22">
          <cell r="D22"/>
          <cell r="F22"/>
        </row>
        <row r="23">
          <cell r="D23"/>
          <cell r="F23"/>
        </row>
        <row r="24">
          <cell r="D24"/>
          <cell r="F24"/>
        </row>
        <row r="26">
          <cell r="F26"/>
        </row>
        <row r="27">
          <cell r="D27"/>
          <cell r="F27"/>
        </row>
        <row r="29">
          <cell r="D29"/>
        </row>
        <row r="30">
          <cell r="D30"/>
        </row>
        <row r="31">
          <cell r="D31"/>
        </row>
        <row r="32">
          <cell r="D32"/>
        </row>
        <row r="33">
          <cell r="D33"/>
        </row>
        <row r="39">
          <cell r="D39" t="str">
            <v>No</v>
          </cell>
          <cell r="F39">
            <v>0</v>
          </cell>
        </row>
        <row r="40">
          <cell r="D40" t="str">
            <v>No</v>
          </cell>
          <cell r="F40">
            <v>0</v>
          </cell>
        </row>
        <row r="41">
          <cell r="D41"/>
          <cell r="F41"/>
        </row>
        <row r="42">
          <cell r="D42"/>
          <cell r="F42"/>
        </row>
        <row r="43">
          <cell r="D43"/>
          <cell r="F43"/>
        </row>
        <row r="44">
          <cell r="D44"/>
          <cell r="F44"/>
        </row>
        <row r="45">
          <cell r="D45"/>
          <cell r="F45"/>
        </row>
        <row r="50">
          <cell r="D50"/>
        </row>
        <row r="51">
          <cell r="D51"/>
        </row>
        <row r="52">
          <cell r="D52"/>
        </row>
        <row r="53">
          <cell r="D53"/>
        </row>
        <row r="56">
          <cell r="D56"/>
        </row>
        <row r="57">
          <cell r="D57"/>
        </row>
        <row r="62">
          <cell r="D62"/>
        </row>
        <row r="66">
          <cell r="D66"/>
          <cell r="F66"/>
        </row>
        <row r="67">
          <cell r="D67"/>
          <cell r="F67"/>
        </row>
        <row r="68">
          <cell r="D68"/>
        </row>
        <row r="69">
          <cell r="D69"/>
        </row>
        <row r="70">
          <cell r="D70"/>
        </row>
        <row r="84">
          <cell r="D84"/>
        </row>
        <row r="85">
          <cell r="D85"/>
        </row>
        <row r="92">
          <cell r="D92"/>
        </row>
        <row r="93">
          <cell r="D93"/>
        </row>
        <row r="94">
          <cell r="D94"/>
        </row>
        <row r="95">
          <cell r="D95"/>
        </row>
        <row r="96">
          <cell r="D96"/>
        </row>
      </sheetData>
      <sheetData sheetId="10">
        <row r="6">
          <cell r="B6" t="str">
            <v>Applicant Information</v>
          </cell>
        </row>
        <row r="15">
          <cell r="D15"/>
        </row>
        <row r="17">
          <cell r="D17"/>
        </row>
        <row r="18">
          <cell r="D18"/>
          <cell r="F18"/>
          <cell r="H18"/>
        </row>
        <row r="21">
          <cell r="D21"/>
          <cell r="F21"/>
        </row>
        <row r="22">
          <cell r="D22"/>
        </row>
        <row r="23">
          <cell r="D23"/>
        </row>
        <row r="30">
          <cell r="D30"/>
        </row>
        <row r="32">
          <cell r="D32"/>
        </row>
        <row r="33">
          <cell r="D33"/>
          <cell r="F33"/>
          <cell r="H33"/>
        </row>
        <row r="36">
          <cell r="D36"/>
          <cell r="F36"/>
        </row>
        <row r="37">
          <cell r="D37"/>
        </row>
        <row r="38">
          <cell r="D38"/>
        </row>
        <row r="45">
          <cell r="D45"/>
        </row>
        <row r="47">
          <cell r="D47"/>
        </row>
        <row r="48">
          <cell r="D48"/>
          <cell r="F48"/>
          <cell r="H48"/>
        </row>
        <row r="51">
          <cell r="D51"/>
          <cell r="F51"/>
        </row>
        <row r="52">
          <cell r="D52"/>
        </row>
        <row r="53">
          <cell r="D53"/>
        </row>
        <row r="60">
          <cell r="D60"/>
        </row>
        <row r="62">
          <cell r="D62"/>
        </row>
        <row r="63">
          <cell r="D63"/>
          <cell r="F63"/>
          <cell r="H63"/>
        </row>
        <row r="66">
          <cell r="D66"/>
          <cell r="F66"/>
        </row>
        <row r="67">
          <cell r="D67"/>
        </row>
        <row r="68">
          <cell r="D68"/>
        </row>
        <row r="73">
          <cell r="E73"/>
        </row>
        <row r="76">
          <cell r="E76"/>
        </row>
        <row r="79">
          <cell r="E79"/>
        </row>
        <row r="84">
          <cell r="E84"/>
        </row>
      </sheetData>
      <sheetData sheetId="11">
        <row r="6">
          <cell r="B6" t="str">
            <v>Site Description</v>
          </cell>
        </row>
        <row r="8">
          <cell r="D8"/>
          <cell r="F8"/>
        </row>
        <row r="19">
          <cell r="E19"/>
        </row>
        <row r="24">
          <cell r="E24"/>
        </row>
        <row r="28">
          <cell r="E28"/>
        </row>
        <row r="29">
          <cell r="E29"/>
        </row>
        <row r="36">
          <cell r="D36"/>
        </row>
        <row r="39">
          <cell r="E39"/>
        </row>
        <row r="49">
          <cell r="E49"/>
        </row>
      </sheetData>
      <sheetData sheetId="12">
        <row r="6">
          <cell r="B6" t="str">
            <v>Site Control</v>
          </cell>
        </row>
        <row r="20">
          <cell r="D20"/>
        </row>
        <row r="30">
          <cell r="D30"/>
        </row>
        <row r="31">
          <cell r="D31"/>
        </row>
        <row r="44">
          <cell r="C44"/>
          <cell r="D44"/>
          <cell r="E44"/>
          <cell r="F44"/>
          <cell r="G44"/>
        </row>
        <row r="45">
          <cell r="C45"/>
          <cell r="D45"/>
          <cell r="E45"/>
          <cell r="F45"/>
          <cell r="G45"/>
        </row>
        <row r="46">
          <cell r="C46"/>
          <cell r="D46"/>
          <cell r="E46"/>
          <cell r="F46"/>
          <cell r="G46"/>
        </row>
        <row r="47">
          <cell r="C47"/>
          <cell r="D47"/>
          <cell r="E47"/>
          <cell r="F47"/>
          <cell r="G47"/>
        </row>
        <row r="48">
          <cell r="C48"/>
          <cell r="D48"/>
          <cell r="E48"/>
          <cell r="F48"/>
          <cell r="G48"/>
        </row>
        <row r="49">
          <cell r="C49"/>
          <cell r="D49"/>
          <cell r="E49"/>
          <cell r="F49"/>
          <cell r="G49"/>
        </row>
        <row r="50">
          <cell r="C50"/>
          <cell r="D50"/>
          <cell r="E50"/>
          <cell r="F50"/>
          <cell r="G50"/>
        </row>
        <row r="51">
          <cell r="C51"/>
          <cell r="D51"/>
          <cell r="E51"/>
          <cell r="F51"/>
          <cell r="G51"/>
        </row>
        <row r="52">
          <cell r="C52"/>
          <cell r="D52"/>
          <cell r="E52"/>
          <cell r="F52"/>
          <cell r="G52"/>
        </row>
        <row r="53">
          <cell r="C53"/>
          <cell r="D53"/>
          <cell r="E53"/>
          <cell r="F53"/>
          <cell r="G53"/>
        </row>
        <row r="54">
          <cell r="C54"/>
          <cell r="D54"/>
          <cell r="E54"/>
          <cell r="F54"/>
          <cell r="G54"/>
        </row>
        <row r="55">
          <cell r="C55"/>
          <cell r="D55"/>
          <cell r="E55"/>
          <cell r="F55"/>
          <cell r="G55"/>
        </row>
        <row r="56">
          <cell r="C56"/>
          <cell r="D56"/>
          <cell r="E56"/>
          <cell r="F56"/>
          <cell r="G56"/>
        </row>
        <row r="57">
          <cell r="C57"/>
          <cell r="D57"/>
          <cell r="E57"/>
          <cell r="F57"/>
          <cell r="G57"/>
        </row>
        <row r="58">
          <cell r="C58"/>
          <cell r="D58"/>
          <cell r="E58"/>
          <cell r="F58"/>
          <cell r="G58"/>
        </row>
        <row r="59">
          <cell r="C59"/>
          <cell r="D59"/>
          <cell r="E59"/>
          <cell r="F59"/>
          <cell r="G59"/>
        </row>
        <row r="60">
          <cell r="C60"/>
          <cell r="D60"/>
          <cell r="E60"/>
          <cell r="F60"/>
          <cell r="G60"/>
        </row>
        <row r="61">
          <cell r="C61"/>
          <cell r="D61"/>
          <cell r="E61"/>
          <cell r="F61"/>
          <cell r="G61"/>
        </row>
        <row r="62">
          <cell r="C62"/>
          <cell r="D62"/>
          <cell r="E62"/>
          <cell r="F62"/>
          <cell r="G62"/>
        </row>
        <row r="63">
          <cell r="C63"/>
          <cell r="D63"/>
          <cell r="E63"/>
          <cell r="F63"/>
          <cell r="G63"/>
        </row>
        <row r="64">
          <cell r="C64"/>
          <cell r="D64"/>
          <cell r="E64"/>
          <cell r="F64"/>
          <cell r="G64"/>
        </row>
        <row r="65">
          <cell r="C65"/>
          <cell r="D65"/>
          <cell r="E65"/>
          <cell r="F65"/>
          <cell r="G65"/>
        </row>
        <row r="66">
          <cell r="C66"/>
          <cell r="D66"/>
          <cell r="E66"/>
          <cell r="F66"/>
          <cell r="G66"/>
        </row>
        <row r="67">
          <cell r="C67"/>
          <cell r="D67"/>
          <cell r="E67"/>
          <cell r="F67"/>
          <cell r="G67"/>
        </row>
        <row r="68">
          <cell r="C68"/>
          <cell r="D68"/>
          <cell r="E68"/>
          <cell r="F68"/>
          <cell r="G68"/>
        </row>
        <row r="69">
          <cell r="C69"/>
          <cell r="D69"/>
          <cell r="E69"/>
          <cell r="F69"/>
          <cell r="G69"/>
        </row>
        <row r="70">
          <cell r="C70"/>
          <cell r="D70"/>
          <cell r="E70"/>
          <cell r="F70"/>
          <cell r="G70"/>
        </row>
        <row r="71">
          <cell r="C71"/>
          <cell r="D71"/>
          <cell r="E71"/>
          <cell r="F71"/>
          <cell r="G71"/>
        </row>
        <row r="72">
          <cell r="C72"/>
          <cell r="D72"/>
          <cell r="E72"/>
          <cell r="F72"/>
          <cell r="G72"/>
        </row>
        <row r="73">
          <cell r="C73"/>
          <cell r="D73"/>
          <cell r="E73"/>
          <cell r="F73"/>
          <cell r="G73"/>
        </row>
        <row r="74">
          <cell r="C74"/>
          <cell r="D74"/>
          <cell r="E74"/>
          <cell r="F74"/>
          <cell r="G74"/>
        </row>
        <row r="75">
          <cell r="C75"/>
          <cell r="D75"/>
          <cell r="E75"/>
          <cell r="F75"/>
          <cell r="G75"/>
        </row>
        <row r="76">
          <cell r="C76"/>
          <cell r="D76"/>
          <cell r="E76"/>
          <cell r="F76"/>
          <cell r="G76"/>
        </row>
        <row r="77">
          <cell r="C77"/>
          <cell r="D77"/>
          <cell r="E77"/>
          <cell r="F77"/>
          <cell r="G77"/>
        </row>
      </sheetData>
      <sheetData sheetId="13">
        <row r="6">
          <cell r="B6" t="str">
            <v>Zoning</v>
          </cell>
        </row>
      </sheetData>
      <sheetData sheetId="14">
        <row r="6">
          <cell r="B6" t="str">
            <v>Ownership Entity</v>
          </cell>
        </row>
        <row r="8">
          <cell r="C8"/>
        </row>
        <row r="10">
          <cell r="C10"/>
        </row>
        <row r="12">
          <cell r="C12"/>
          <cell r="F12"/>
          <cell r="I12"/>
        </row>
        <row r="13">
          <cell r="C13"/>
        </row>
        <row r="14">
          <cell r="C14"/>
          <cell r="F14"/>
        </row>
        <row r="21">
          <cell r="C21"/>
        </row>
        <row r="23">
          <cell r="C23"/>
          <cell r="F23"/>
        </row>
        <row r="24">
          <cell r="C24"/>
        </row>
        <row r="25">
          <cell r="C25"/>
          <cell r="F25"/>
          <cell r="I25"/>
        </row>
        <row r="26">
          <cell r="C26"/>
          <cell r="I26"/>
        </row>
        <row r="32">
          <cell r="C32"/>
        </row>
        <row r="34">
          <cell r="C34"/>
          <cell r="F34"/>
        </row>
        <row r="35">
          <cell r="C35"/>
        </row>
        <row r="36">
          <cell r="C36"/>
          <cell r="F36"/>
          <cell r="I36"/>
        </row>
        <row r="37">
          <cell r="C37"/>
          <cell r="I37"/>
        </row>
        <row r="43">
          <cell r="C43"/>
        </row>
        <row r="45">
          <cell r="C45"/>
          <cell r="F45"/>
        </row>
        <row r="46">
          <cell r="C46"/>
        </row>
        <row r="47">
          <cell r="C47"/>
          <cell r="F47"/>
          <cell r="I47"/>
        </row>
        <row r="48">
          <cell r="C48"/>
          <cell r="I48"/>
        </row>
      </sheetData>
      <sheetData sheetId="15">
        <row r="6">
          <cell r="B6" t="str">
            <v>Project Team</v>
          </cell>
        </row>
        <row r="10">
          <cell r="D10"/>
        </row>
        <row r="12">
          <cell r="D12"/>
        </row>
        <row r="14">
          <cell r="D14"/>
        </row>
        <row r="16">
          <cell r="D16"/>
          <cell r="F16"/>
          <cell r="H16"/>
        </row>
        <row r="18">
          <cell r="D18"/>
          <cell r="G18"/>
        </row>
        <row r="20">
          <cell r="D20"/>
          <cell r="F20"/>
        </row>
        <row r="25">
          <cell r="F25"/>
        </row>
        <row r="27">
          <cell r="D27"/>
        </row>
        <row r="29">
          <cell r="D29"/>
        </row>
        <row r="31">
          <cell r="D31"/>
          <cell r="F31"/>
          <cell r="H31"/>
        </row>
        <row r="33">
          <cell r="D33"/>
          <cell r="G33"/>
        </row>
        <row r="35">
          <cell r="D35"/>
          <cell r="F35"/>
        </row>
        <row r="40">
          <cell r="D40"/>
        </row>
        <row r="42">
          <cell r="D42"/>
        </row>
        <row r="44">
          <cell r="D44"/>
        </row>
        <row r="46">
          <cell r="D46"/>
          <cell r="F46"/>
          <cell r="H46"/>
        </row>
        <row r="48">
          <cell r="D48"/>
          <cell r="G48"/>
        </row>
        <row r="50">
          <cell r="D50"/>
          <cell r="F50"/>
        </row>
        <row r="55">
          <cell r="D55"/>
        </row>
        <row r="57">
          <cell r="D57"/>
        </row>
        <row r="59">
          <cell r="D59"/>
        </row>
        <row r="61">
          <cell r="D61"/>
          <cell r="F61"/>
          <cell r="H61"/>
        </row>
        <row r="63">
          <cell r="D63"/>
          <cell r="G63"/>
        </row>
        <row r="65">
          <cell r="D65"/>
          <cell r="F65"/>
        </row>
        <row r="70">
          <cell r="F70"/>
        </row>
        <row r="72">
          <cell r="D72"/>
        </row>
        <row r="74">
          <cell r="D74"/>
        </row>
        <row r="76">
          <cell r="D76"/>
          <cell r="F76"/>
          <cell r="H76"/>
        </row>
        <row r="78">
          <cell r="D78"/>
          <cell r="G78"/>
        </row>
        <row r="80">
          <cell r="D80"/>
          <cell r="F80"/>
        </row>
        <row r="85">
          <cell r="F85"/>
        </row>
        <row r="87">
          <cell r="D87"/>
        </row>
        <row r="89">
          <cell r="D89"/>
        </row>
        <row r="91">
          <cell r="D91"/>
          <cell r="F91"/>
          <cell r="H91"/>
        </row>
        <row r="93">
          <cell r="D93"/>
          <cell r="G93"/>
        </row>
        <row r="95">
          <cell r="D95"/>
          <cell r="F95"/>
        </row>
        <row r="100">
          <cell r="D100"/>
        </row>
        <row r="102">
          <cell r="D102"/>
        </row>
        <row r="104">
          <cell r="D104"/>
        </row>
        <row r="106">
          <cell r="D106"/>
          <cell r="F106"/>
          <cell r="H106"/>
        </row>
        <row r="108">
          <cell r="D108"/>
          <cell r="G108"/>
        </row>
        <row r="115">
          <cell r="F115"/>
        </row>
        <row r="117">
          <cell r="D117"/>
        </row>
        <row r="119">
          <cell r="D119"/>
        </row>
        <row r="121">
          <cell r="D121"/>
          <cell r="F121"/>
          <cell r="H121"/>
        </row>
        <row r="123">
          <cell r="D123"/>
          <cell r="G123"/>
        </row>
        <row r="125">
          <cell r="D125"/>
          <cell r="F125"/>
        </row>
      </sheetData>
      <sheetData sheetId="16">
        <row r="6">
          <cell r="B6" t="str">
            <v>Project and Unit Amenities</v>
          </cell>
        </row>
        <row r="18">
          <cell r="D18"/>
        </row>
        <row r="19">
          <cell r="D19"/>
          <cell r="G19"/>
        </row>
        <row r="21">
          <cell r="L21">
            <v>0</v>
          </cell>
        </row>
        <row r="22">
          <cell r="L22">
            <v>0</v>
          </cell>
        </row>
        <row r="23">
          <cell r="D23"/>
          <cell r="G23"/>
          <cell r="L23">
            <v>0</v>
          </cell>
        </row>
        <row r="24">
          <cell r="D24"/>
          <cell r="G24"/>
          <cell r="J24"/>
        </row>
        <row r="25">
          <cell r="D25"/>
          <cell r="G25"/>
          <cell r="J25"/>
        </row>
        <row r="27">
          <cell r="D27"/>
        </row>
        <row r="31">
          <cell r="D31"/>
          <cell r="J31"/>
        </row>
        <row r="32">
          <cell r="G32"/>
        </row>
        <row r="34">
          <cell r="J34"/>
        </row>
        <row r="35">
          <cell r="G35"/>
        </row>
        <row r="36">
          <cell r="J36"/>
        </row>
        <row r="37">
          <cell r="D37"/>
        </row>
        <row r="49">
          <cell r="D49"/>
        </row>
      </sheetData>
      <sheetData sheetId="17"/>
      <sheetData sheetId="18"/>
      <sheetData sheetId="19">
        <row r="7">
          <cell r="B7" t="str">
            <v>Unit Mix</v>
          </cell>
        </row>
        <row r="18">
          <cell r="F18"/>
          <cell r="I18"/>
        </row>
        <row r="19">
          <cell r="F19"/>
        </row>
        <row r="20">
          <cell r="F20"/>
        </row>
        <row r="21">
          <cell r="F21"/>
        </row>
        <row r="22">
          <cell r="F22"/>
        </row>
        <row r="23">
          <cell r="F23"/>
        </row>
        <row r="24">
          <cell r="F24"/>
        </row>
        <row r="25">
          <cell r="F25"/>
        </row>
        <row r="26">
          <cell r="F26"/>
        </row>
        <row r="27">
          <cell r="F27"/>
        </row>
        <row r="28">
          <cell r="F28"/>
        </row>
        <row r="29">
          <cell r="F29"/>
        </row>
        <row r="30">
          <cell r="F30"/>
          <cell r="H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BC68">
            <v>0</v>
          </cell>
          <cell r="BG68">
            <v>0</v>
          </cell>
        </row>
        <row r="98">
          <cell r="E98"/>
        </row>
        <row r="99">
          <cell r="E99"/>
        </row>
        <row r="100">
          <cell r="E100"/>
        </row>
        <row r="106">
          <cell r="F106"/>
        </row>
        <row r="107">
          <cell r="F107"/>
        </row>
        <row r="108">
          <cell r="F108"/>
        </row>
        <row r="109">
          <cell r="F109"/>
        </row>
        <row r="110">
          <cell r="F110"/>
        </row>
        <row r="111">
          <cell r="F111"/>
        </row>
        <row r="112">
          <cell r="F112"/>
        </row>
        <row r="113">
          <cell r="C113"/>
          <cell r="F113"/>
        </row>
        <row r="114">
          <cell r="C114"/>
          <cell r="F114"/>
        </row>
        <row r="115">
          <cell r="C115"/>
          <cell r="F115"/>
        </row>
        <row r="129">
          <cell r="F129">
            <v>0</v>
          </cell>
        </row>
        <row r="133">
          <cell r="F133">
            <v>0</v>
          </cell>
        </row>
      </sheetData>
      <sheetData sheetId="20">
        <row r="6">
          <cell r="B6" t="str">
            <v>Funding Sources</v>
          </cell>
        </row>
        <row r="16">
          <cell r="C16" t="str">
            <v>WHEDA Loan</v>
          </cell>
          <cell r="G16"/>
          <cell r="J16"/>
          <cell r="K16"/>
          <cell r="M16">
            <v>0</v>
          </cell>
        </row>
        <row r="17">
          <cell r="C17" t="str">
            <v>WHEDA Subordinate Loan 1</v>
          </cell>
          <cell r="G17"/>
          <cell r="J17"/>
          <cell r="K17"/>
          <cell r="M17">
            <v>0</v>
          </cell>
        </row>
        <row r="18">
          <cell r="C18" t="str">
            <v>WHEDA Subordinate Loan 2</v>
          </cell>
          <cell r="G18"/>
          <cell r="J18"/>
          <cell r="K18"/>
          <cell r="M18">
            <v>0</v>
          </cell>
        </row>
        <row r="19">
          <cell r="C19" t="str">
            <v>WHEDA Subordinate Loan 3</v>
          </cell>
          <cell r="G19"/>
          <cell r="J19"/>
          <cell r="K19"/>
          <cell r="M19">
            <v>0</v>
          </cell>
        </row>
        <row r="20">
          <cell r="C20" t="str">
            <v>WHEDA Subordinate Loan 4 (TIF LOAN)</v>
          </cell>
          <cell r="G20"/>
          <cell r="J20"/>
          <cell r="K20"/>
          <cell r="M20">
            <v>0</v>
          </cell>
        </row>
        <row r="21">
          <cell r="C21" t="str">
            <v>AHP Loan</v>
          </cell>
          <cell r="G21"/>
          <cell r="J21"/>
          <cell r="K21"/>
          <cell r="M21">
            <v>0</v>
          </cell>
        </row>
        <row r="22">
          <cell r="C22" t="str">
            <v>HOME Loan</v>
          </cell>
          <cell r="G22"/>
          <cell r="J22"/>
          <cell r="K22"/>
          <cell r="M22">
            <v>0</v>
          </cell>
        </row>
        <row r="23">
          <cell r="C23" t="str">
            <v>Other</v>
          </cell>
          <cell r="G23"/>
          <cell r="J23"/>
          <cell r="K23"/>
          <cell r="M23">
            <v>0</v>
          </cell>
        </row>
        <row r="24">
          <cell r="C24" t="str">
            <v>Other</v>
          </cell>
          <cell r="G24"/>
          <cell r="J24"/>
          <cell r="K24"/>
          <cell r="M24">
            <v>0</v>
          </cell>
        </row>
        <row r="25">
          <cell r="C25" t="str">
            <v>Other</v>
          </cell>
          <cell r="G25"/>
          <cell r="J25"/>
          <cell r="K25"/>
          <cell r="M25">
            <v>0</v>
          </cell>
        </row>
        <row r="30">
          <cell r="C30" t="str">
            <v>HOME Grant</v>
          </cell>
          <cell r="E30">
            <v>0</v>
          </cell>
        </row>
        <row r="31">
          <cell r="C31" t="str">
            <v>CDBG Grant</v>
          </cell>
          <cell r="E31">
            <v>0</v>
          </cell>
        </row>
        <row r="32">
          <cell r="C32" t="str">
            <v>WHEDA Foundation Grant</v>
          </cell>
          <cell r="E32">
            <v>0</v>
          </cell>
        </row>
        <row r="33">
          <cell r="C33" t="str">
            <v>Other</v>
          </cell>
          <cell r="E33">
            <v>0</v>
          </cell>
        </row>
        <row r="34">
          <cell r="C34" t="str">
            <v>Other</v>
          </cell>
          <cell r="E34">
            <v>0</v>
          </cell>
        </row>
        <row r="35">
          <cell r="C35" t="str">
            <v>Other</v>
          </cell>
          <cell r="E35">
            <v>0</v>
          </cell>
        </row>
        <row r="36">
          <cell r="C36" t="str">
            <v>Other</v>
          </cell>
          <cell r="E36">
            <v>0</v>
          </cell>
        </row>
        <row r="42">
          <cell r="E42">
            <v>0</v>
          </cell>
        </row>
        <row r="47">
          <cell r="P47">
            <v>0</v>
          </cell>
        </row>
        <row r="48">
          <cell r="E48">
            <v>0</v>
          </cell>
        </row>
        <row r="52">
          <cell r="C52" t="str">
            <v>Construction Loan 1</v>
          </cell>
          <cell r="E52"/>
          <cell r="G52"/>
          <cell r="H52"/>
        </row>
        <row r="53">
          <cell r="C53" t="str">
            <v>Construction Loan 2</v>
          </cell>
          <cell r="E53">
            <v>0</v>
          </cell>
          <cell r="G53"/>
          <cell r="H53"/>
        </row>
        <row r="54">
          <cell r="C54" t="str">
            <v>Construction Loan 3</v>
          </cell>
          <cell r="E54">
            <v>0</v>
          </cell>
          <cell r="G54"/>
          <cell r="H54"/>
        </row>
        <row r="55">
          <cell r="C55" t="str">
            <v>Construction Loan 4</v>
          </cell>
          <cell r="E55">
            <v>0</v>
          </cell>
          <cell r="G55"/>
          <cell r="H55"/>
        </row>
        <row r="56">
          <cell r="C56" t="str">
            <v>Construction Loan 5</v>
          </cell>
          <cell r="E56">
            <v>0</v>
          </cell>
          <cell r="G56"/>
          <cell r="H56"/>
        </row>
        <row r="57">
          <cell r="C57" t="str">
            <v>Federal Housing Tax Credit Equity</v>
          </cell>
          <cell r="E57">
            <v>0</v>
          </cell>
          <cell r="G57"/>
          <cell r="H57"/>
        </row>
        <row r="58">
          <cell r="C58" t="str">
            <v>State Housing Tax Credit Equity</v>
          </cell>
          <cell r="E58">
            <v>0</v>
          </cell>
          <cell r="G58"/>
          <cell r="H58"/>
        </row>
        <row r="59">
          <cell r="C59" t="str">
            <v>Federal Historic Tax Credit Equity</v>
          </cell>
          <cell r="E59">
            <v>0</v>
          </cell>
          <cell r="G59"/>
          <cell r="H59"/>
        </row>
        <row r="60">
          <cell r="C60" t="str">
            <v>State Historic Tax Credit Equity</v>
          </cell>
          <cell r="E60">
            <v>0</v>
          </cell>
          <cell r="G60"/>
          <cell r="H60"/>
        </row>
        <row r="61">
          <cell r="C61" t="str">
            <v>Other - Specify</v>
          </cell>
          <cell r="E61">
            <v>0</v>
          </cell>
          <cell r="G61"/>
          <cell r="H61"/>
        </row>
        <row r="62">
          <cell r="C62" t="str">
            <v>Other - Specify</v>
          </cell>
          <cell r="E62">
            <v>0</v>
          </cell>
          <cell r="G62"/>
          <cell r="H62"/>
        </row>
        <row r="63">
          <cell r="C63" t="str">
            <v>Other - Specify</v>
          </cell>
          <cell r="E63">
            <v>0</v>
          </cell>
          <cell r="G63"/>
          <cell r="H63"/>
        </row>
      </sheetData>
      <sheetData sheetId="21">
        <row r="6">
          <cell r="B6" t="str">
            <v>Construction Cost Schedule of Values (SOV)</v>
          </cell>
        </row>
      </sheetData>
      <sheetData sheetId="22">
        <row r="6">
          <cell r="B6" t="str">
            <v>Project Costs</v>
          </cell>
        </row>
        <row r="16">
          <cell r="F16">
            <v>0</v>
          </cell>
        </row>
        <row r="17">
          <cell r="F17">
            <v>0</v>
          </cell>
          <cell r="K17"/>
          <cell r="L17">
            <v>0</v>
          </cell>
        </row>
        <row r="18">
          <cell r="F18">
            <v>0</v>
          </cell>
          <cell r="K18"/>
          <cell r="L18">
            <v>0</v>
          </cell>
        </row>
        <row r="19">
          <cell r="F19">
            <v>0</v>
          </cell>
        </row>
        <row r="20">
          <cell r="F20">
            <v>0</v>
          </cell>
          <cell r="K20">
            <v>0</v>
          </cell>
        </row>
        <row r="23">
          <cell r="F23">
            <v>0</v>
          </cell>
          <cell r="K23">
            <v>0</v>
          </cell>
          <cell r="L23">
            <v>0</v>
          </cell>
        </row>
        <row r="32">
          <cell r="F32">
            <v>0</v>
          </cell>
          <cell r="K32"/>
          <cell r="L32">
            <v>0</v>
          </cell>
        </row>
        <row r="33">
          <cell r="F33">
            <v>0</v>
          </cell>
          <cell r="K33"/>
          <cell r="L33">
            <v>0</v>
          </cell>
        </row>
        <row r="34">
          <cell r="F34">
            <v>0</v>
          </cell>
          <cell r="K34"/>
          <cell r="L34">
            <v>0</v>
          </cell>
        </row>
        <row r="35">
          <cell r="F35">
            <v>0</v>
          </cell>
        </row>
        <row r="37">
          <cell r="F37">
            <v>0</v>
          </cell>
          <cell r="K37">
            <v>0</v>
          </cell>
        </row>
        <row r="38">
          <cell r="F38">
            <v>0</v>
          </cell>
          <cell r="K38">
            <v>0</v>
          </cell>
        </row>
        <row r="39">
          <cell r="F39">
            <v>0</v>
          </cell>
          <cell r="K39">
            <v>0</v>
          </cell>
        </row>
        <row r="40">
          <cell r="F40">
            <v>0</v>
          </cell>
          <cell r="K40">
            <v>0</v>
          </cell>
        </row>
        <row r="41">
          <cell r="F41">
            <v>0</v>
          </cell>
          <cell r="K41">
            <v>0</v>
          </cell>
        </row>
        <row r="42">
          <cell r="F42">
            <v>0</v>
          </cell>
          <cell r="K42">
            <v>0</v>
          </cell>
        </row>
        <row r="43">
          <cell r="F43">
            <v>0</v>
          </cell>
          <cell r="K43">
            <v>0</v>
          </cell>
          <cell r="L43">
            <v>0</v>
          </cell>
        </row>
        <row r="45">
          <cell r="F45">
            <v>0</v>
          </cell>
          <cell r="L45"/>
        </row>
        <row r="46">
          <cell r="F46">
            <v>0</v>
          </cell>
          <cell r="K46"/>
          <cell r="L46">
            <v>0</v>
          </cell>
        </row>
        <row r="47">
          <cell r="F47">
            <v>0</v>
          </cell>
          <cell r="K47">
            <v>0</v>
          </cell>
        </row>
        <row r="48">
          <cell r="F48">
            <v>0</v>
          </cell>
          <cell r="K48">
            <v>0</v>
          </cell>
        </row>
        <row r="49">
          <cell r="F49">
            <v>0</v>
          </cell>
          <cell r="K49">
            <v>0</v>
          </cell>
          <cell r="L49">
            <v>0</v>
          </cell>
        </row>
        <row r="50">
          <cell r="F50">
            <v>0</v>
          </cell>
          <cell r="K50">
            <v>0</v>
          </cell>
          <cell r="L50">
            <v>0</v>
          </cell>
        </row>
        <row r="51">
          <cell r="F51">
            <v>0</v>
          </cell>
          <cell r="K51">
            <v>0</v>
          </cell>
        </row>
        <row r="52">
          <cell r="F52">
            <v>0</v>
          </cell>
          <cell r="K52"/>
          <cell r="L52">
            <v>0</v>
          </cell>
        </row>
        <row r="53">
          <cell r="F53">
            <v>0</v>
          </cell>
        </row>
        <row r="55">
          <cell r="F55">
            <v>0</v>
          </cell>
          <cell r="J55">
            <v>0</v>
          </cell>
          <cell r="K55"/>
          <cell r="L55">
            <v>0</v>
          </cell>
        </row>
        <row r="56">
          <cell r="F56">
            <v>0</v>
          </cell>
          <cell r="K56"/>
          <cell r="L56">
            <v>0</v>
          </cell>
        </row>
        <row r="57">
          <cell r="F57">
            <v>0</v>
          </cell>
          <cell r="K57"/>
          <cell r="L57">
            <v>0</v>
          </cell>
        </row>
        <row r="58">
          <cell r="F58">
            <v>0</v>
          </cell>
          <cell r="K58"/>
          <cell r="L58">
            <v>0</v>
          </cell>
        </row>
        <row r="59">
          <cell r="F59">
            <v>0</v>
          </cell>
          <cell r="K59">
            <v>0</v>
          </cell>
        </row>
        <row r="60">
          <cell r="F60">
            <v>0</v>
          </cell>
          <cell r="K60">
            <v>0</v>
          </cell>
        </row>
        <row r="64">
          <cell r="F64">
            <v>0</v>
          </cell>
          <cell r="K64"/>
          <cell r="L64">
            <v>0</v>
          </cell>
        </row>
        <row r="65">
          <cell r="F65">
            <v>0</v>
          </cell>
          <cell r="K65"/>
          <cell r="L65">
            <v>0</v>
          </cell>
        </row>
        <row r="66">
          <cell r="F66">
            <v>0</v>
          </cell>
        </row>
        <row r="69">
          <cell r="F69">
            <v>0</v>
          </cell>
          <cell r="K69">
            <v>0</v>
          </cell>
        </row>
        <row r="70">
          <cell r="F70">
            <v>0</v>
          </cell>
        </row>
        <row r="71">
          <cell r="F71">
            <v>0</v>
          </cell>
          <cell r="K71"/>
          <cell r="L71">
            <v>0</v>
          </cell>
        </row>
        <row r="72">
          <cell r="F72">
            <v>0</v>
          </cell>
          <cell r="K72"/>
          <cell r="L72">
            <v>0</v>
          </cell>
        </row>
        <row r="73">
          <cell r="F73">
            <v>0</v>
          </cell>
          <cell r="K73">
            <v>0</v>
          </cell>
        </row>
        <row r="74">
          <cell r="F74">
            <v>0</v>
          </cell>
          <cell r="K74">
            <v>0</v>
          </cell>
        </row>
        <row r="75">
          <cell r="F75">
            <v>0</v>
          </cell>
          <cell r="K75">
            <v>0</v>
          </cell>
        </row>
        <row r="76">
          <cell r="F76">
            <v>0</v>
          </cell>
        </row>
        <row r="78">
          <cell r="F78">
            <v>0</v>
          </cell>
        </row>
        <row r="79">
          <cell r="F79">
            <v>0</v>
          </cell>
        </row>
        <row r="81">
          <cell r="F81">
            <v>0</v>
          </cell>
        </row>
        <row r="82">
          <cell r="F82">
            <v>0</v>
          </cell>
        </row>
        <row r="83">
          <cell r="F83">
            <v>0</v>
          </cell>
        </row>
        <row r="84">
          <cell r="F84">
            <v>0</v>
          </cell>
          <cell r="K84"/>
          <cell r="L84">
            <v>0</v>
          </cell>
        </row>
        <row r="85">
          <cell r="F85">
            <v>0</v>
          </cell>
          <cell r="K85"/>
          <cell r="L85">
            <v>0</v>
          </cell>
        </row>
        <row r="86">
          <cell r="F86">
            <v>0</v>
          </cell>
          <cell r="K86"/>
        </row>
        <row r="87">
          <cell r="F87">
            <v>0</v>
          </cell>
          <cell r="K87"/>
        </row>
        <row r="88">
          <cell r="F88">
            <v>0</v>
          </cell>
          <cell r="K88"/>
          <cell r="L88">
            <v>0</v>
          </cell>
        </row>
        <row r="89">
          <cell r="F89">
            <v>0</v>
          </cell>
        </row>
        <row r="91">
          <cell r="F91">
            <v>0</v>
          </cell>
          <cell r="K91"/>
          <cell r="L91">
            <v>0</v>
          </cell>
        </row>
        <row r="92">
          <cell r="F92">
            <v>0</v>
          </cell>
          <cell r="K92"/>
          <cell r="L92">
            <v>0</v>
          </cell>
        </row>
        <row r="93">
          <cell r="F93">
            <v>0</v>
          </cell>
          <cell r="K93"/>
          <cell r="L93">
            <v>0</v>
          </cell>
        </row>
        <row r="94">
          <cell r="F94">
            <v>0</v>
          </cell>
          <cell r="K94"/>
        </row>
        <row r="95">
          <cell r="F95">
            <v>0</v>
          </cell>
          <cell r="K95"/>
          <cell r="L95">
            <v>0</v>
          </cell>
        </row>
        <row r="96">
          <cell r="F96">
            <v>0</v>
          </cell>
          <cell r="K96"/>
        </row>
        <row r="97">
          <cell r="F97">
            <v>0</v>
          </cell>
          <cell r="K97"/>
        </row>
        <row r="98">
          <cell r="F98">
            <v>0</v>
          </cell>
          <cell r="K98"/>
          <cell r="L98">
            <v>0</v>
          </cell>
        </row>
        <row r="99">
          <cell r="F99">
            <v>0</v>
          </cell>
        </row>
        <row r="100">
          <cell r="F100">
            <v>0</v>
          </cell>
          <cell r="K100"/>
          <cell r="L100">
            <v>0</v>
          </cell>
        </row>
        <row r="101">
          <cell r="F101">
            <v>0</v>
          </cell>
        </row>
        <row r="105">
          <cell r="F105">
            <v>0</v>
          </cell>
        </row>
        <row r="106">
          <cell r="F106">
            <v>0</v>
          </cell>
        </row>
        <row r="107">
          <cell r="F107">
            <v>0</v>
          </cell>
        </row>
        <row r="108">
          <cell r="F108">
            <v>0</v>
          </cell>
        </row>
        <row r="109">
          <cell r="F109">
            <v>0</v>
          </cell>
        </row>
        <row r="110">
          <cell r="F110">
            <v>0</v>
          </cell>
        </row>
        <row r="111">
          <cell r="F111">
            <v>0</v>
          </cell>
        </row>
        <row r="112">
          <cell r="F112">
            <v>0</v>
          </cell>
        </row>
        <row r="113">
          <cell r="F113">
            <v>0</v>
          </cell>
        </row>
        <row r="114">
          <cell r="F114">
            <v>0</v>
          </cell>
        </row>
        <row r="116">
          <cell r="F116">
            <v>0</v>
          </cell>
          <cell r="K116"/>
          <cell r="L116">
            <v>0</v>
          </cell>
        </row>
        <row r="117">
          <cell r="F117">
            <v>0</v>
          </cell>
          <cell r="K117"/>
          <cell r="L117">
            <v>0</v>
          </cell>
        </row>
        <row r="118">
          <cell r="F118">
            <v>0</v>
          </cell>
          <cell r="K118"/>
          <cell r="L118">
            <v>0</v>
          </cell>
        </row>
        <row r="119">
          <cell r="F119">
            <v>0</v>
          </cell>
          <cell r="K119"/>
          <cell r="L119">
            <v>0</v>
          </cell>
        </row>
        <row r="120">
          <cell r="F120">
            <v>0</v>
          </cell>
          <cell r="K120"/>
          <cell r="L120">
            <v>0</v>
          </cell>
        </row>
        <row r="123">
          <cell r="F123">
            <v>0</v>
          </cell>
        </row>
        <row r="125">
          <cell r="F125">
            <v>0</v>
          </cell>
        </row>
        <row r="126">
          <cell r="F126">
            <v>0</v>
          </cell>
        </row>
        <row r="127">
          <cell r="F127">
            <v>0</v>
          </cell>
        </row>
        <row r="129">
          <cell r="F129">
            <v>0</v>
          </cell>
        </row>
        <row r="130">
          <cell r="F130">
            <v>0</v>
          </cell>
        </row>
        <row r="131">
          <cell r="F131">
            <v>0</v>
          </cell>
        </row>
        <row r="132">
          <cell r="F132">
            <v>0</v>
          </cell>
        </row>
        <row r="133">
          <cell r="F133">
            <v>0</v>
          </cell>
        </row>
        <row r="134">
          <cell r="F134">
            <v>0</v>
          </cell>
        </row>
        <row r="135">
          <cell r="F135">
            <v>0</v>
          </cell>
        </row>
        <row r="136">
          <cell r="F136">
            <v>0</v>
          </cell>
        </row>
        <row r="137">
          <cell r="F137">
            <v>0</v>
          </cell>
        </row>
        <row r="140">
          <cell r="F140">
            <v>0</v>
          </cell>
          <cell r="K140"/>
          <cell r="L140">
            <v>0</v>
          </cell>
        </row>
        <row r="141">
          <cell r="F141">
            <v>0</v>
          </cell>
          <cell r="K141"/>
          <cell r="L141">
            <v>0</v>
          </cell>
        </row>
        <row r="142">
          <cell r="F142">
            <v>0</v>
          </cell>
          <cell r="K142"/>
          <cell r="L142">
            <v>0</v>
          </cell>
        </row>
        <row r="143">
          <cell r="F143">
            <v>0</v>
          </cell>
          <cell r="K143"/>
          <cell r="L143">
            <v>0</v>
          </cell>
        </row>
        <row r="146">
          <cell r="F146">
            <v>0</v>
          </cell>
          <cell r="K146">
            <v>0</v>
          </cell>
        </row>
        <row r="147">
          <cell r="F147">
            <v>0</v>
          </cell>
          <cell r="K147">
            <v>0</v>
          </cell>
        </row>
        <row r="148">
          <cell r="F148">
            <v>0</v>
          </cell>
          <cell r="K148">
            <v>0</v>
          </cell>
        </row>
        <row r="149">
          <cell r="F149">
            <v>0</v>
          </cell>
          <cell r="K149">
            <v>0</v>
          </cell>
        </row>
        <row r="150">
          <cell r="F150">
            <v>0</v>
          </cell>
          <cell r="K150">
            <v>0</v>
          </cell>
        </row>
        <row r="151">
          <cell r="F151">
            <v>0</v>
          </cell>
          <cell r="K151">
            <v>0</v>
          </cell>
        </row>
        <row r="155">
          <cell r="F155">
            <v>0</v>
          </cell>
        </row>
        <row r="156">
          <cell r="F156">
            <v>0</v>
          </cell>
        </row>
        <row r="157">
          <cell r="F157">
            <v>0</v>
          </cell>
        </row>
        <row r="158">
          <cell r="F158">
            <v>0</v>
          </cell>
        </row>
        <row r="159">
          <cell r="F159">
            <v>0</v>
          </cell>
          <cell r="K159">
            <v>0</v>
          </cell>
        </row>
        <row r="160">
          <cell r="F160">
            <v>0</v>
          </cell>
          <cell r="K160"/>
          <cell r="L160">
            <v>0</v>
          </cell>
        </row>
        <row r="161">
          <cell r="F161">
            <v>0</v>
          </cell>
          <cell r="K161"/>
        </row>
        <row r="163">
          <cell r="F163">
            <v>0</v>
          </cell>
          <cell r="K163"/>
          <cell r="L163">
            <v>0</v>
          </cell>
        </row>
        <row r="167">
          <cell r="F167">
            <v>0</v>
          </cell>
          <cell r="K167"/>
          <cell r="L167">
            <v>0</v>
          </cell>
        </row>
        <row r="168">
          <cell r="F168">
            <v>0</v>
          </cell>
        </row>
        <row r="171">
          <cell r="F171">
            <v>0</v>
          </cell>
          <cell r="K171"/>
          <cell r="L171">
            <v>0</v>
          </cell>
        </row>
        <row r="172">
          <cell r="F172">
            <v>0</v>
          </cell>
          <cell r="K172"/>
          <cell r="L172">
            <v>0</v>
          </cell>
        </row>
        <row r="173">
          <cell r="F173">
            <v>0</v>
          </cell>
          <cell r="K173"/>
          <cell r="L173">
            <v>0</v>
          </cell>
        </row>
        <row r="174">
          <cell r="F174">
            <v>0</v>
          </cell>
          <cell r="K174"/>
          <cell r="L174">
            <v>0</v>
          </cell>
        </row>
        <row r="175">
          <cell r="F175">
            <v>0</v>
          </cell>
          <cell r="K175"/>
          <cell r="L175">
            <v>0</v>
          </cell>
        </row>
        <row r="176">
          <cell r="F176">
            <v>0</v>
          </cell>
        </row>
      </sheetData>
      <sheetData sheetId="23">
        <row r="6">
          <cell r="C6" t="str">
            <v>Credit Calculation</v>
          </cell>
        </row>
        <row r="61">
          <cell r="H61">
            <v>0</v>
          </cell>
          <cell r="Q61">
            <v>0</v>
          </cell>
        </row>
      </sheetData>
      <sheetData sheetId="24">
        <row r="6">
          <cell r="B6" t="str">
            <v>Projected Operating Costs</v>
          </cell>
        </row>
        <row r="9">
          <cell r="D9"/>
        </row>
        <row r="10">
          <cell r="D10"/>
        </row>
        <row r="11">
          <cell r="D11"/>
        </row>
        <row r="13">
          <cell r="D13">
            <v>0</v>
          </cell>
        </row>
        <row r="15">
          <cell r="D15"/>
        </row>
        <row r="16">
          <cell r="D16"/>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v>0</v>
          </cell>
        </row>
        <row r="31">
          <cell r="D31"/>
        </row>
        <row r="32">
          <cell r="D32"/>
        </row>
        <row r="33">
          <cell r="D33"/>
        </row>
        <row r="34">
          <cell r="D34"/>
        </row>
        <row r="35">
          <cell r="D35"/>
        </row>
        <row r="36">
          <cell r="D36"/>
        </row>
        <row r="37">
          <cell r="D37">
            <v>0</v>
          </cell>
        </row>
        <row r="39">
          <cell r="D39"/>
        </row>
        <row r="40">
          <cell r="D40"/>
        </row>
        <row r="41">
          <cell r="D41"/>
        </row>
        <row r="42">
          <cell r="D42"/>
        </row>
        <row r="43">
          <cell r="D43"/>
        </row>
        <row r="44">
          <cell r="D44"/>
        </row>
        <row r="45">
          <cell r="D45"/>
        </row>
        <row r="46">
          <cell r="D46"/>
        </row>
        <row r="47">
          <cell r="D47"/>
        </row>
        <row r="48">
          <cell r="D48"/>
        </row>
        <row r="49">
          <cell r="D49"/>
        </row>
        <row r="50">
          <cell r="D50">
            <v>0</v>
          </cell>
        </row>
        <row r="52">
          <cell r="D52"/>
        </row>
        <row r="53">
          <cell r="D53"/>
        </row>
        <row r="54">
          <cell r="D54"/>
        </row>
        <row r="55">
          <cell r="D55"/>
        </row>
        <row r="56">
          <cell r="D56"/>
        </row>
        <row r="57">
          <cell r="D57"/>
        </row>
        <row r="58">
          <cell r="D58"/>
        </row>
        <row r="59">
          <cell r="D59"/>
        </row>
        <row r="60">
          <cell r="D60">
            <v>0</v>
          </cell>
        </row>
        <row r="86">
          <cell r="D86">
            <v>0</v>
          </cell>
        </row>
        <row r="87">
          <cell r="D87"/>
        </row>
        <row r="88">
          <cell r="D88">
            <v>0</v>
          </cell>
        </row>
        <row r="90">
          <cell r="D90">
            <v>0</v>
          </cell>
        </row>
      </sheetData>
      <sheetData sheetId="25">
        <row r="6">
          <cell r="B6" t="str">
            <v>Projected Cash Flow</v>
          </cell>
        </row>
      </sheetData>
      <sheetData sheetId="26">
        <row r="6">
          <cell r="B6" t="str">
            <v>Financial Feasibility</v>
          </cell>
        </row>
      </sheetData>
      <sheetData sheetId="27"/>
      <sheetData sheetId="28">
        <row r="6">
          <cell r="B6" t="str">
            <v>Replacement Reserves</v>
          </cell>
        </row>
      </sheetData>
      <sheetData sheetId="29">
        <row r="7">
          <cell r="B7" t="str">
            <v>Construction Draw Schedule</v>
          </cell>
        </row>
      </sheetData>
      <sheetData sheetId="30">
        <row r="7">
          <cell r="B7" t="str">
            <v>Instructions / Scoring Summary</v>
          </cell>
        </row>
        <row r="32">
          <cell r="G32">
            <v>0</v>
          </cell>
        </row>
        <row r="33">
          <cell r="G33">
            <v>0</v>
          </cell>
        </row>
        <row r="34">
          <cell r="G34">
            <v>0</v>
          </cell>
        </row>
        <row r="35">
          <cell r="G35">
            <v>0</v>
          </cell>
        </row>
        <row r="36">
          <cell r="G36">
            <v>0</v>
          </cell>
        </row>
        <row r="37">
          <cell r="G37">
            <v>0</v>
          </cell>
        </row>
        <row r="38">
          <cell r="G38">
            <v>0</v>
          </cell>
        </row>
        <row r="39">
          <cell r="G39">
            <v>0</v>
          </cell>
        </row>
        <row r="40">
          <cell r="G40">
            <v>0</v>
          </cell>
        </row>
        <row r="41">
          <cell r="G41">
            <v>0</v>
          </cell>
        </row>
        <row r="42">
          <cell r="G42">
            <v>0</v>
          </cell>
        </row>
        <row r="43">
          <cell r="G43">
            <v>0</v>
          </cell>
        </row>
        <row r="44">
          <cell r="G44">
            <v>0</v>
          </cell>
        </row>
        <row r="45">
          <cell r="G45">
            <v>0</v>
          </cell>
        </row>
        <row r="46">
          <cell r="G46">
            <v>0</v>
          </cell>
        </row>
        <row r="47">
          <cell r="G47">
            <v>0</v>
          </cell>
        </row>
        <row r="54">
          <cell r="G54">
            <v>0</v>
          </cell>
        </row>
      </sheetData>
      <sheetData sheetId="31">
        <row r="6">
          <cell r="B6" t="str">
            <v>Lower-Income Areas</v>
          </cell>
        </row>
      </sheetData>
      <sheetData sheetId="32">
        <row r="6">
          <cell r="B6" t="str">
            <v>Energy Efficiency and Sustainability</v>
          </cell>
        </row>
      </sheetData>
      <sheetData sheetId="33">
        <row r="6">
          <cell r="B6" t="str">
            <v>Mixed Income Incentive</v>
          </cell>
        </row>
      </sheetData>
      <sheetData sheetId="34">
        <row r="6">
          <cell r="B6" t="str">
            <v>Serves Large Families</v>
          </cell>
        </row>
      </sheetData>
      <sheetData sheetId="35">
        <row r="6">
          <cell r="C6" t="str">
            <v>Serves Lowest-Income Residents</v>
          </cell>
        </row>
      </sheetData>
      <sheetData sheetId="36">
        <row r="6">
          <cell r="B6" t="str">
            <v>Supportive Housing</v>
          </cell>
        </row>
      </sheetData>
      <sheetData sheetId="37">
        <row r="6">
          <cell r="B6" t="str">
            <v>Veteran's Housing</v>
          </cell>
        </row>
      </sheetData>
      <sheetData sheetId="38">
        <row r="6">
          <cell r="B6" t="str">
            <v>Rehab/Neighborhood Stabilization</v>
          </cell>
        </row>
      </sheetData>
      <sheetData sheetId="39">
        <row r="6">
          <cell r="B6" t="str">
            <v>Universal Design</v>
          </cell>
        </row>
      </sheetData>
      <sheetData sheetId="40">
        <row r="6">
          <cell r="B6" t="str">
            <v>Financial Leverage</v>
          </cell>
        </row>
      </sheetData>
      <sheetData sheetId="41">
        <row r="6">
          <cell r="B6" t="str">
            <v>Eventual Tenant Ownership</v>
          </cell>
        </row>
      </sheetData>
      <sheetData sheetId="42">
        <row r="6">
          <cell r="B6" t="str">
            <v>Development Team</v>
          </cell>
        </row>
      </sheetData>
      <sheetData sheetId="43">
        <row r="6">
          <cell r="B6" t="str">
            <v>Area of Economic Opportunity</v>
          </cell>
        </row>
      </sheetData>
      <sheetData sheetId="44">
        <row r="6">
          <cell r="B6" t="str">
            <v>Rural or Tribal Areas without Recent Housing Tax Credit Awards</v>
          </cell>
        </row>
      </sheetData>
      <sheetData sheetId="45">
        <row r="6">
          <cell r="B6" t="str">
            <v>Workforce Housing Communities</v>
          </cell>
        </row>
      </sheetData>
      <sheetData sheetId="46">
        <row r="6">
          <cell r="B6" t="str">
            <v>Community Service Facilities</v>
          </cell>
        </row>
      </sheetData>
      <sheetData sheetId="47">
        <row r="6">
          <cell r="B6" t="str">
            <v>Serves Special Needs Population</v>
          </cell>
        </row>
      </sheetData>
      <sheetData sheetId="48">
        <row r="6">
          <cell r="B6" t="str">
            <v>Catalyst for Revitalization</v>
          </cell>
        </row>
      </sheetData>
      <sheetData sheetId="49">
        <row r="6">
          <cell r="B6" t="str">
            <v>Health and the Built Environment</v>
          </cell>
        </row>
      </sheetData>
      <sheetData sheetId="50">
        <row r="6">
          <cell r="B6" t="str">
            <v>Innovative Housing Narrative</v>
          </cell>
        </row>
      </sheetData>
      <sheetData sheetId="51">
        <row r="6">
          <cell r="B6" t="str">
            <v>Nonprofit Ownership</v>
          </cell>
        </row>
      </sheetData>
      <sheetData sheetId="52">
        <row r="1">
          <cell r="D1" t="str">
            <v>Application Submission Checklist - Submit with Initial Application Only</v>
          </cell>
        </row>
      </sheetData>
      <sheetData sheetId="53">
        <row r="1">
          <cell r="D1" t="str">
            <v>Self-Scoring Checklist - Submit with Initial Application Only</v>
          </cell>
        </row>
      </sheetData>
      <sheetData sheetId="54">
        <row r="6">
          <cell r="B6" t="str">
            <v>WHEDA Loan Signature Page</v>
          </cell>
        </row>
      </sheetData>
      <sheetData sheetId="55">
        <row r="6">
          <cell r="B6" t="str">
            <v>Tax Credit Signature Page</v>
          </cell>
        </row>
      </sheetData>
      <sheetData sheetId="56"/>
      <sheetData sheetId="57">
        <row r="2">
          <cell r="C2" t="str">
            <v>AK</v>
          </cell>
          <cell r="E2" t="str">
            <v>Adams County</v>
          </cell>
          <cell r="G2" t="str">
            <v>CBRF</v>
          </cell>
          <cell r="I2" t="str">
            <v>Acquisition/New Construction</v>
          </cell>
          <cell r="K2" t="str">
            <v>0 Bedroom</v>
          </cell>
          <cell r="M2" t="str">
            <v>Yes</v>
          </cell>
          <cell r="O2" t="str">
            <v>Yes</v>
          </cell>
          <cell r="Q2" t="str">
            <v>Yes</v>
          </cell>
          <cell r="S2" t="str">
            <v>Yes</v>
          </cell>
          <cell r="U2" t="str">
            <v>Yes</v>
          </cell>
          <cell r="W2" t="str">
            <v>Yes</v>
          </cell>
          <cell r="Y2" t="str">
            <v>Yes</v>
          </cell>
          <cell r="AA2" t="str">
            <v>Yes</v>
          </cell>
          <cell r="AC2" t="str">
            <v>Yes</v>
          </cell>
          <cell r="AE2" t="str">
            <v>Yes</v>
          </cell>
          <cell r="AG2" t="str">
            <v>Yes</v>
          </cell>
          <cell r="AI2" t="str">
            <v>Yes</v>
          </cell>
          <cell r="AK2" t="str">
            <v>Yes</v>
          </cell>
          <cell r="AM2" t="str">
            <v>Permanent</v>
          </cell>
          <cell r="AO2" t="str">
            <v>Electric Baseboard</v>
          </cell>
          <cell r="AQ2" t="str">
            <v>Central Air</v>
          </cell>
          <cell r="AS2" t="str">
            <v>Electric</v>
          </cell>
          <cell r="AU2" t="str">
            <v>Electric</v>
          </cell>
          <cell r="AW2" t="str">
            <v>Apartments</v>
          </cell>
          <cell r="AY2" t="str">
            <v>20%</v>
          </cell>
          <cell r="BA2" t="str">
            <v>0 Bedroom</v>
          </cell>
          <cell r="BC2" t="str">
            <v>7/10 Flex Financing</v>
          </cell>
          <cell r="BE2" t="str">
            <v>Mortgage Loan</v>
          </cell>
          <cell r="BG2" t="str">
            <v>0 Bedroom</v>
          </cell>
          <cell r="BI2" t="str">
            <v>Apartment</v>
          </cell>
          <cell r="BK2" t="str">
            <v>20%</v>
          </cell>
          <cell r="BM2" t="str">
            <v>Company</v>
          </cell>
          <cell r="BO2" t="str">
            <v>Applicant</v>
          </cell>
          <cell r="BQ2" t="str">
            <v>Yes</v>
          </cell>
          <cell r="BS2" t="str">
            <v>Yes</v>
          </cell>
          <cell r="BU2" t="str">
            <v>N/A</v>
          </cell>
          <cell r="BW2" t="str">
            <v>20/50</v>
          </cell>
          <cell r="BY2" t="str">
            <v>Yes</v>
          </cell>
          <cell r="CA2" t="str">
            <v>Yes</v>
          </cell>
          <cell r="CC2" t="str">
            <v>Yes</v>
          </cell>
          <cell r="CE2" t="str">
            <v>Yes</v>
          </cell>
          <cell r="CG2" t="str">
            <v>Yes</v>
          </cell>
          <cell r="CI2" t="str">
            <v>Yes</v>
          </cell>
          <cell r="CK2" t="str">
            <v>Yes</v>
          </cell>
          <cell r="CM2" t="str">
            <v>Yes</v>
          </cell>
          <cell r="CO2" t="str">
            <v>Yes</v>
          </cell>
          <cell r="CQ2" t="str">
            <v>Yes</v>
          </cell>
          <cell r="CS2" t="str">
            <v>Yes</v>
          </cell>
          <cell r="CU2" t="str">
            <v>Yes</v>
          </cell>
        </row>
        <row r="3">
          <cell r="C3" t="str">
            <v>AL</v>
          </cell>
          <cell r="E3" t="str">
            <v>Ashland County</v>
          </cell>
          <cell r="G3" t="str">
            <v>Elderly</v>
          </cell>
          <cell r="I3" t="str">
            <v>Acquisition/Rehab</v>
          </cell>
          <cell r="K3" t="str">
            <v>1 Bedroom</v>
          </cell>
          <cell r="M3" t="str">
            <v>No</v>
          </cell>
          <cell r="O3" t="str">
            <v>No</v>
          </cell>
          <cell r="Q3" t="str">
            <v>No</v>
          </cell>
          <cell r="S3" t="str">
            <v>No</v>
          </cell>
          <cell r="U3" t="str">
            <v>No</v>
          </cell>
          <cell r="W3" t="str">
            <v>No</v>
          </cell>
          <cell r="Y3" t="str">
            <v>No</v>
          </cell>
          <cell r="AA3" t="str">
            <v>No</v>
          </cell>
          <cell r="AC3" t="str">
            <v>No</v>
          </cell>
          <cell r="AE3" t="str">
            <v>No</v>
          </cell>
          <cell r="AG3" t="str">
            <v>No</v>
          </cell>
          <cell r="AI3" t="str">
            <v>No</v>
          </cell>
          <cell r="AK3" t="str">
            <v>No</v>
          </cell>
          <cell r="AM3" t="str">
            <v>Subsidized Funding</v>
          </cell>
          <cell r="AO3" t="str">
            <v>Electric Forced Air</v>
          </cell>
          <cell r="AQ3" t="str">
            <v>Central Chiller</v>
          </cell>
          <cell r="AS3" t="str">
            <v>Gas</v>
          </cell>
          <cell r="AU3" t="str">
            <v>Gas</v>
          </cell>
          <cell r="AW3" t="str">
            <v>Duplex</v>
          </cell>
          <cell r="AY3" t="str">
            <v>30%</v>
          </cell>
          <cell r="BA3" t="str">
            <v>1 Bedroom</v>
          </cell>
          <cell r="BC3" t="str">
            <v>Construction Plus Loan</v>
          </cell>
          <cell r="BE3" t="str">
            <v>Participating Loan</v>
          </cell>
          <cell r="BG3" t="str">
            <v>1 Bedroom</v>
          </cell>
          <cell r="BI3" t="str">
            <v>Duplex</v>
          </cell>
          <cell r="BK3" t="str">
            <v>30%</v>
          </cell>
          <cell r="BM3" t="str">
            <v>Individual</v>
          </cell>
          <cell r="BO3" t="str">
            <v>Parent Company</v>
          </cell>
          <cell r="BQ3" t="str">
            <v>No</v>
          </cell>
          <cell r="BS3" t="str">
            <v>No</v>
          </cell>
          <cell r="BU3" t="str">
            <v>General Set-Aside</v>
          </cell>
          <cell r="BW3" t="str">
            <v>40/60</v>
          </cell>
          <cell r="BY3" t="str">
            <v>No</v>
          </cell>
          <cell r="CA3" t="str">
            <v>No</v>
          </cell>
          <cell r="CC3" t="str">
            <v>No</v>
          </cell>
          <cell r="CE3" t="str">
            <v>No</v>
          </cell>
          <cell r="CG3" t="str">
            <v>No</v>
          </cell>
          <cell r="CI3" t="str">
            <v>No</v>
          </cell>
          <cell r="CK3" t="str">
            <v>No</v>
          </cell>
          <cell r="CM3" t="str">
            <v>No</v>
          </cell>
          <cell r="CO3" t="str">
            <v>No</v>
          </cell>
          <cell r="CQ3" t="str">
            <v>No</v>
          </cell>
          <cell r="CS3" t="str">
            <v>No</v>
          </cell>
          <cell r="CU3" t="str">
            <v>No</v>
          </cell>
        </row>
        <row r="4">
          <cell r="C4" t="str">
            <v>AR</v>
          </cell>
          <cell r="E4" t="str">
            <v>Barron County</v>
          </cell>
          <cell r="G4" t="str">
            <v>Family</v>
          </cell>
          <cell r="I4" t="str">
            <v>Adaptive Reuse</v>
          </cell>
          <cell r="K4" t="str">
            <v>2 Bedroom</v>
          </cell>
          <cell r="AM4" t="str">
            <v>Grant</v>
          </cell>
          <cell r="AO4" t="str">
            <v>Gas Forced Air</v>
          </cell>
          <cell r="AQ4" t="str">
            <v>Through Wall</v>
          </cell>
          <cell r="AS4" t="str">
            <v>Oil Fired</v>
          </cell>
          <cell r="AU4" t="str">
            <v>Combo</v>
          </cell>
          <cell r="AW4" t="str">
            <v>Other-Mixed</v>
          </cell>
          <cell r="AY4" t="str">
            <v>40%</v>
          </cell>
          <cell r="BA4" t="str">
            <v>2 Bedroom</v>
          </cell>
          <cell r="BC4" t="str">
            <v>Stand-Alone Bond Financing</v>
          </cell>
          <cell r="BE4" t="str">
            <v>Subsidy Loan</v>
          </cell>
          <cell r="BG4" t="str">
            <v>2 Bedroom</v>
          </cell>
          <cell r="BI4" t="str">
            <v>Single Family</v>
          </cell>
          <cell r="BK4" t="str">
            <v>40%</v>
          </cell>
          <cell r="BO4" t="str">
            <v>Consultant/Application Preparer</v>
          </cell>
          <cell r="BU4" t="str">
            <v>Innovative Housing Set-Aside</v>
          </cell>
          <cell r="BW4" t="str">
            <v>Income Averaging</v>
          </cell>
        </row>
        <row r="5">
          <cell r="C5" t="str">
            <v>AZ</v>
          </cell>
          <cell r="E5" t="str">
            <v>Bayfield County</v>
          </cell>
          <cell r="G5" t="str">
            <v>Homeless</v>
          </cell>
          <cell r="I5" t="str">
            <v>Adaptive Reuse/New Construction</v>
          </cell>
          <cell r="K5" t="str">
            <v>3 Bedroom</v>
          </cell>
          <cell r="AO5" t="str">
            <v>Gas Radiant</v>
          </cell>
          <cell r="AQ5" t="str">
            <v>Window Unit</v>
          </cell>
          <cell r="AW5" t="str">
            <v>Single Family House</v>
          </cell>
          <cell r="AY5" t="str">
            <v>50%</v>
          </cell>
          <cell r="BA5" t="str">
            <v>3 Bedroom</v>
          </cell>
          <cell r="BC5" t="str">
            <v>Subordinate Debt Financing</v>
          </cell>
          <cell r="BE5" t="str">
            <v>Third Party Loan</v>
          </cell>
          <cell r="BG5" t="str">
            <v>3 Bedroom</v>
          </cell>
          <cell r="BI5" t="str">
            <v>Townhouses</v>
          </cell>
          <cell r="BK5" t="str">
            <v>50%</v>
          </cell>
          <cell r="BO5" t="str">
            <v>General Contractor</v>
          </cell>
          <cell r="BU5" t="str">
            <v>Non-Profit Set-Aside</v>
          </cell>
        </row>
        <row r="6">
          <cell r="C6" t="str">
            <v>CA</v>
          </cell>
          <cell r="E6" t="str">
            <v>Brown County</v>
          </cell>
          <cell r="G6" t="str">
            <v>RCAC</v>
          </cell>
          <cell r="I6" t="str">
            <v>Equity Take Out</v>
          </cell>
          <cell r="K6" t="str">
            <v>4 Bedroom</v>
          </cell>
          <cell r="AO6" t="str">
            <v>Heat Pump</v>
          </cell>
          <cell r="AW6" t="str">
            <v>Single Room Occupancy</v>
          </cell>
          <cell r="AY6" t="str">
            <v>60%</v>
          </cell>
          <cell r="BA6" t="str">
            <v>4 Bedroom</v>
          </cell>
          <cell r="BC6" t="str">
            <v>NONE</v>
          </cell>
          <cell r="BE6" t="str">
            <v>Permanent Immediate</v>
          </cell>
          <cell r="BG6" t="str">
            <v>4 Bedroom</v>
          </cell>
          <cell r="BK6" t="str">
            <v>60%</v>
          </cell>
          <cell r="BO6" t="str">
            <v>Equity Investor/Syndicator</v>
          </cell>
          <cell r="BU6" t="str">
            <v>Preservation Set-Aside</v>
          </cell>
        </row>
        <row r="7">
          <cell r="C7" t="str">
            <v>CO</v>
          </cell>
          <cell r="E7" t="str">
            <v>Buffalo County</v>
          </cell>
          <cell r="G7" t="str">
            <v>Single Room Occupancy</v>
          </cell>
          <cell r="I7" t="str">
            <v>New Construction</v>
          </cell>
          <cell r="K7" t="str">
            <v>5 Bedroom</v>
          </cell>
          <cell r="AO7" t="str">
            <v>Oil Forced Air</v>
          </cell>
          <cell r="AW7" t="str">
            <v>Townhome/Row</v>
          </cell>
          <cell r="AY7" t="str">
            <v>70%</v>
          </cell>
          <cell r="BA7" t="str">
            <v>5 Bedroom</v>
          </cell>
          <cell r="BE7" t="str">
            <v>Permanent Forward</v>
          </cell>
          <cell r="BG7" t="str">
            <v>5 Bedroom</v>
          </cell>
          <cell r="BK7" t="str">
            <v>70%</v>
          </cell>
          <cell r="BO7" t="str">
            <v>Supervisory Architect</v>
          </cell>
          <cell r="BU7" t="str">
            <v>Rural Set-Aside</v>
          </cell>
        </row>
        <row r="8">
          <cell r="C8" t="str">
            <v>CT</v>
          </cell>
          <cell r="E8" t="str">
            <v>Burnett County</v>
          </cell>
          <cell r="G8" t="str">
            <v>Supportive Housing</v>
          </cell>
          <cell r="I8" t="str">
            <v>Refinance</v>
          </cell>
          <cell r="AO8" t="str">
            <v>Oil Radiant</v>
          </cell>
          <cell r="AY8" t="str">
            <v>80%</v>
          </cell>
          <cell r="BE8" t="str">
            <v>Construction/Permanent</v>
          </cell>
          <cell r="BK8" t="str">
            <v>80%</v>
          </cell>
          <cell r="BO8" t="str">
            <v>Attorney</v>
          </cell>
          <cell r="BU8" t="str">
            <v>Small Urban</v>
          </cell>
        </row>
        <row r="9">
          <cell r="C9" t="str">
            <v>DC</v>
          </cell>
          <cell r="E9" t="str">
            <v>Calumet County</v>
          </cell>
          <cell r="BE9" t="str">
            <v>Gap Financing</v>
          </cell>
          <cell r="BO9" t="str">
            <v>Developer</v>
          </cell>
          <cell r="BU9" t="str">
            <v>Supportive Housing Set-Aside</v>
          </cell>
        </row>
        <row r="10">
          <cell r="C10" t="str">
            <v>DE</v>
          </cell>
          <cell r="E10" t="str">
            <v>Chippewa County</v>
          </cell>
          <cell r="BE10" t="str">
            <v>Standby</v>
          </cell>
          <cell r="BO10" t="str">
            <v>Management Agent</v>
          </cell>
        </row>
        <row r="11">
          <cell r="C11" t="str">
            <v>FL</v>
          </cell>
          <cell r="E11" t="str">
            <v>Clark County</v>
          </cell>
          <cell r="BE11" t="str">
            <v>Construction Only</v>
          </cell>
          <cell r="BO11" t="str">
            <v>Owner</v>
          </cell>
        </row>
        <row r="12">
          <cell r="C12" t="str">
            <v>GA</v>
          </cell>
          <cell r="E12" t="str">
            <v>Columbia County</v>
          </cell>
          <cell r="BE12" t="str">
            <v>RD</v>
          </cell>
          <cell r="BO12" t="str">
            <v>Title Company</v>
          </cell>
        </row>
        <row r="13">
          <cell r="C13" t="str">
            <v>HI</v>
          </cell>
          <cell r="E13" t="str">
            <v>Crawford County</v>
          </cell>
          <cell r="BE13" t="str">
            <v>Permanent</v>
          </cell>
          <cell r="BO13" t="str">
            <v>Service Bureau</v>
          </cell>
        </row>
        <row r="14">
          <cell r="C14" t="str">
            <v>IA</v>
          </cell>
          <cell r="E14" t="str">
            <v>Dane County</v>
          </cell>
          <cell r="BO14" t="str">
            <v>Insurance Broker</v>
          </cell>
        </row>
        <row r="15">
          <cell r="C15" t="str">
            <v>ID</v>
          </cell>
          <cell r="E15" t="str">
            <v>Dodge County</v>
          </cell>
          <cell r="BO15" t="str">
            <v>Insurance Carrier</v>
          </cell>
        </row>
        <row r="16">
          <cell r="C16" t="str">
            <v>IL</v>
          </cell>
          <cell r="E16" t="str">
            <v>Door County</v>
          </cell>
          <cell r="BO16" t="str">
            <v>Accountant</v>
          </cell>
        </row>
        <row r="17">
          <cell r="C17" t="str">
            <v>IN</v>
          </cell>
          <cell r="E17" t="str">
            <v>Douglas County</v>
          </cell>
          <cell r="BO17" t="str">
            <v>Architect</v>
          </cell>
        </row>
        <row r="18">
          <cell r="C18" t="str">
            <v>KS</v>
          </cell>
          <cell r="E18" t="str">
            <v>Dunn County</v>
          </cell>
          <cell r="BO18" t="str">
            <v>Lender</v>
          </cell>
        </row>
        <row r="19">
          <cell r="C19" t="str">
            <v>KY</v>
          </cell>
          <cell r="E19" t="str">
            <v>Eau Claire County</v>
          </cell>
          <cell r="BO19" t="str">
            <v>Management Entity</v>
          </cell>
        </row>
        <row r="20">
          <cell r="C20" t="str">
            <v>LA</v>
          </cell>
          <cell r="E20" t="str">
            <v>Florence County</v>
          </cell>
          <cell r="BO20" t="str">
            <v>Mortgage Banker</v>
          </cell>
        </row>
        <row r="21">
          <cell r="C21" t="str">
            <v>MA</v>
          </cell>
          <cell r="E21" t="str">
            <v>Fond du Lac County</v>
          </cell>
          <cell r="BO21" t="str">
            <v>Partnership</v>
          </cell>
        </row>
        <row r="22">
          <cell r="C22" t="str">
            <v>MD</v>
          </cell>
          <cell r="E22" t="str">
            <v>Forest County</v>
          </cell>
        </row>
        <row r="23">
          <cell r="C23" t="str">
            <v>ME</v>
          </cell>
          <cell r="E23" t="str">
            <v>Grant County</v>
          </cell>
        </row>
        <row r="24">
          <cell r="C24" t="str">
            <v>MI</v>
          </cell>
          <cell r="E24" t="str">
            <v>Green County</v>
          </cell>
        </row>
        <row r="25">
          <cell r="C25" t="str">
            <v>MN</v>
          </cell>
          <cell r="E25" t="str">
            <v>Green Lake County</v>
          </cell>
        </row>
        <row r="26">
          <cell r="C26" t="str">
            <v>MO</v>
          </cell>
          <cell r="E26" t="str">
            <v>Iowa County</v>
          </cell>
        </row>
        <row r="27">
          <cell r="C27" t="str">
            <v>MS</v>
          </cell>
          <cell r="E27" t="str">
            <v>Iron County</v>
          </cell>
        </row>
        <row r="28">
          <cell r="C28" t="str">
            <v>MT</v>
          </cell>
          <cell r="E28" t="str">
            <v>Jackson County</v>
          </cell>
        </row>
        <row r="29">
          <cell r="C29" t="str">
            <v>NC</v>
          </cell>
          <cell r="E29" t="str">
            <v>Jefferson County</v>
          </cell>
        </row>
        <row r="30">
          <cell r="C30" t="str">
            <v>ND</v>
          </cell>
          <cell r="E30" t="str">
            <v>Juneau County</v>
          </cell>
        </row>
        <row r="31">
          <cell r="C31" t="str">
            <v>NE</v>
          </cell>
          <cell r="E31" t="str">
            <v>Kenosha County</v>
          </cell>
        </row>
        <row r="32">
          <cell r="C32" t="str">
            <v>NH</v>
          </cell>
          <cell r="E32" t="str">
            <v>Kewaunee County</v>
          </cell>
        </row>
        <row r="33">
          <cell r="C33" t="str">
            <v>NJ</v>
          </cell>
          <cell r="E33" t="str">
            <v>La Crosse County</v>
          </cell>
        </row>
        <row r="34">
          <cell r="C34" t="str">
            <v>NM</v>
          </cell>
          <cell r="E34" t="str">
            <v>Lafayette County</v>
          </cell>
        </row>
        <row r="35">
          <cell r="C35" t="str">
            <v>NV</v>
          </cell>
          <cell r="E35" t="str">
            <v>Langlade County</v>
          </cell>
        </row>
        <row r="36">
          <cell r="C36" t="str">
            <v>NY</v>
          </cell>
          <cell r="E36" t="str">
            <v>Lincoln County</v>
          </cell>
        </row>
        <row r="37">
          <cell r="C37" t="str">
            <v>OH</v>
          </cell>
          <cell r="E37" t="str">
            <v>Manitowoc County</v>
          </cell>
        </row>
        <row r="38">
          <cell r="C38" t="str">
            <v>OK</v>
          </cell>
          <cell r="E38" t="str">
            <v>Marathon County</v>
          </cell>
        </row>
        <row r="39">
          <cell r="C39" t="str">
            <v>OR</v>
          </cell>
          <cell r="E39" t="str">
            <v>Marinette County</v>
          </cell>
        </row>
        <row r="40">
          <cell r="C40" t="str">
            <v>PA</v>
          </cell>
          <cell r="E40" t="str">
            <v>Marquette County</v>
          </cell>
        </row>
        <row r="41">
          <cell r="C41" t="str">
            <v>RI</v>
          </cell>
          <cell r="E41" t="str">
            <v>Menominee County</v>
          </cell>
        </row>
        <row r="42">
          <cell r="C42" t="str">
            <v>SC</v>
          </cell>
          <cell r="E42" t="str">
            <v>Milwaukee County</v>
          </cell>
        </row>
        <row r="43">
          <cell r="C43" t="str">
            <v>SD</v>
          </cell>
          <cell r="E43" t="str">
            <v>Monroe County</v>
          </cell>
        </row>
        <row r="44">
          <cell r="C44" t="str">
            <v>TN</v>
          </cell>
          <cell r="E44" t="str">
            <v>Oconto County</v>
          </cell>
        </row>
        <row r="45">
          <cell r="C45" t="str">
            <v>TX</v>
          </cell>
          <cell r="E45" t="str">
            <v>Oneida County</v>
          </cell>
        </row>
        <row r="46">
          <cell r="C46" t="str">
            <v>UT</v>
          </cell>
          <cell r="E46" t="str">
            <v>Outagamie County</v>
          </cell>
        </row>
        <row r="47">
          <cell r="C47" t="str">
            <v>VA</v>
          </cell>
          <cell r="E47" t="str">
            <v>Ozaukee County</v>
          </cell>
        </row>
        <row r="48">
          <cell r="C48" t="str">
            <v>VT</v>
          </cell>
          <cell r="E48" t="str">
            <v>Pepin County</v>
          </cell>
        </row>
        <row r="49">
          <cell r="C49" t="str">
            <v>WA</v>
          </cell>
          <cell r="E49" t="str">
            <v>Pierce County</v>
          </cell>
        </row>
        <row r="50">
          <cell r="C50" t="str">
            <v>WI</v>
          </cell>
          <cell r="E50" t="str">
            <v>Polk County</v>
          </cell>
        </row>
        <row r="51">
          <cell r="C51" t="str">
            <v>WV</v>
          </cell>
          <cell r="E51" t="str">
            <v>Portage County</v>
          </cell>
        </row>
        <row r="52">
          <cell r="C52" t="str">
            <v>WY</v>
          </cell>
          <cell r="E52" t="str">
            <v>Price County</v>
          </cell>
        </row>
        <row r="53">
          <cell r="E53" t="str">
            <v>Racine County</v>
          </cell>
        </row>
        <row r="54">
          <cell r="E54" t="str">
            <v>Richland County</v>
          </cell>
        </row>
        <row r="55">
          <cell r="E55" t="str">
            <v>Rock County</v>
          </cell>
        </row>
        <row r="56">
          <cell r="E56" t="str">
            <v>Rusk County</v>
          </cell>
        </row>
        <row r="57">
          <cell r="E57" t="str">
            <v>Sauk County</v>
          </cell>
        </row>
        <row r="58">
          <cell r="E58" t="str">
            <v>Sawyer County</v>
          </cell>
        </row>
        <row r="59">
          <cell r="E59" t="str">
            <v>Shawano County</v>
          </cell>
        </row>
        <row r="60">
          <cell r="E60" t="str">
            <v>Sheboygan County</v>
          </cell>
        </row>
        <row r="61">
          <cell r="E61" t="str">
            <v>St. Croix County</v>
          </cell>
        </row>
        <row r="62">
          <cell r="E62" t="str">
            <v>Taylor County</v>
          </cell>
        </row>
        <row r="63">
          <cell r="E63" t="str">
            <v>Trempealeau County</v>
          </cell>
        </row>
        <row r="64">
          <cell r="E64" t="str">
            <v>Vernon County</v>
          </cell>
        </row>
        <row r="65">
          <cell r="E65" t="str">
            <v>Vilas County</v>
          </cell>
        </row>
        <row r="66">
          <cell r="E66" t="str">
            <v>Walworth County</v>
          </cell>
        </row>
        <row r="67">
          <cell r="E67" t="str">
            <v>Washburn County</v>
          </cell>
        </row>
        <row r="68">
          <cell r="E68" t="str">
            <v>Washington County</v>
          </cell>
        </row>
        <row r="69">
          <cell r="E69" t="str">
            <v>Waukesha County</v>
          </cell>
        </row>
        <row r="70">
          <cell r="E70" t="str">
            <v>Waupaca County</v>
          </cell>
        </row>
        <row r="71">
          <cell r="E71" t="str">
            <v>Waushara County</v>
          </cell>
        </row>
        <row r="72">
          <cell r="E72" t="str">
            <v>Winnebago County</v>
          </cell>
        </row>
        <row r="73">
          <cell r="E73" t="str">
            <v>Wood County</v>
          </cell>
        </row>
      </sheetData>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App Update"/>
      <sheetName val="Narratives"/>
      <sheetName val="Project Details"/>
      <sheetName val="Development Schedule"/>
      <sheetName val="Development Team"/>
      <sheetName val="Prolink"/>
      <sheetName val="Budget Sources"/>
      <sheetName val="Construction Cost SOV"/>
      <sheetName val="Budget Uses"/>
      <sheetName val="Sources &amp; Uses"/>
      <sheetName val="LIHTC Calc (site Entry)"/>
      <sheetName val="LIHTC Calc (summary)"/>
      <sheetName val="Multifamily Bonds"/>
      <sheetName val="Developer Fee"/>
      <sheetName val="Rents and Incomes"/>
      <sheetName val="Operating Budget"/>
      <sheetName val="OAHTC Calculation"/>
      <sheetName val="OAHTC_Amortization"/>
      <sheetName val="AWHTC Calc"/>
      <sheetName val="PSH Services Budget"/>
      <sheetName val="Commercial Operating Budget"/>
      <sheetName val="MWESB Engagement Strategy"/>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Scoring_LIFT Gap Wildfire Narr"/>
      <sheetName val="Scoring_PSH Quantitative"/>
      <sheetName val="Scoring_PSH Narrative"/>
      <sheetName val="Scoring_Sml Proj  Quantitative"/>
      <sheetName val="Scoring_Sml Proj Narrative"/>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SD_Dropdowns"/>
      <sheetName val="LIHTCIncomes 21"/>
      <sheetName val="LIHTCRents 21"/>
      <sheetName val="HOMERents_21"/>
      <sheetName val="HTF Rent Limits_21"/>
      <sheetName val="ESRI_MAPINFO_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oposal Summary"/>
      <sheetName val="Narratives"/>
      <sheetName val="Project Details"/>
      <sheetName val="SD_Dropdowns"/>
      <sheetName val="Development Team"/>
      <sheetName val="MWESB Outreach"/>
      <sheetName val="Budget Sources"/>
      <sheetName val="Budget Uses"/>
      <sheetName val="Rents and Incomes"/>
      <sheetName val="Operating Budget"/>
      <sheetName val="Commercial Operating Budget"/>
      <sheetName val="LIHTC Calc (site Entry)"/>
      <sheetName val="LIHTC Calc (summary)"/>
      <sheetName val="Multifamily Bonds"/>
      <sheetName val="OAHTC Calculation"/>
      <sheetName val="OAHTC_Amortization"/>
      <sheetName val="Developer Fee"/>
      <sheetName val="Scoring_9% NewConst&amp;AcqRehab"/>
      <sheetName val="Scoring_9% Preservation"/>
      <sheetName val="Scoring_HOME NewConst&amp;AcqRehab"/>
      <sheetName val="Scoring_HOME Preservation"/>
      <sheetName val="Scoring_LIFT Quantitative"/>
      <sheetName val="Scoring_LIFT Narrative"/>
      <sheetName val="Scoring_Vets Quantitative"/>
      <sheetName val="Scoring_Vets Narrative"/>
      <sheetName val="Scoring_Preservation PuSH"/>
      <sheetName val="Scoring_Preservation FedRAH"/>
      <sheetName val="Prolink"/>
      <sheetName val="Data Sources"/>
      <sheetName val="Blank Worksheet"/>
      <sheetName val="Applicant Agreement"/>
      <sheetName val="Auth Accept"/>
      <sheetName val="DEI Agreement"/>
      <sheetName val="Board Resolution"/>
      <sheetName val="Ownership Integrity"/>
      <sheetName val="Final Application Certification"/>
      <sheetName val="Application Charge Transmittal"/>
      <sheetName val="Location Preferences_Data"/>
      <sheetName val="Severity of Need_Data"/>
      <sheetName val="RSMeans_Data"/>
      <sheetName val="Regions_Data"/>
      <sheetName val="LIHTCRents 20"/>
      <sheetName val="LIHTCIncomes 20"/>
      <sheetName val="HOMERents_19"/>
      <sheetName val="HTF Rent Limits_19"/>
      <sheetName val="ESRI_MAPINFO_SHEET"/>
    </sheetNames>
    <sheetDataSet>
      <sheetData sheetId="0" refreshError="1"/>
      <sheetData sheetId="1" refreshError="1"/>
      <sheetData sheetId="2" refreshError="1"/>
      <sheetData sheetId="3"/>
      <sheetData sheetId="4"/>
      <sheetData sheetId="5"/>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refreshError="1"/>
      <sheetData sheetId="24" refreshError="1"/>
      <sheetData sheetId="25" refreshError="1"/>
      <sheetData sheetId="26"/>
      <sheetData sheetId="27"/>
      <sheetData sheetId="28"/>
      <sheetData sheetId="29" refreshError="1"/>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3AF6-7309-4FA4-8477-93442711D7BF}">
  <sheetPr>
    <outlinePr showOutlineSymbols="0"/>
    <pageSetUpPr fitToPage="1"/>
  </sheetPr>
  <dimension ref="A1:CO129"/>
  <sheetViews>
    <sheetView tabSelected="1" topLeftCell="B1" zoomScale="110" zoomScaleNormal="110" workbookViewId="0">
      <pane ySplit="6" topLeftCell="A28" activePane="bottomLeft" state="frozen"/>
      <selection activeCell="B1" sqref="B1"/>
      <selection pane="bottomLeft" activeCell="O48" sqref="O48:P48"/>
    </sheetView>
  </sheetViews>
  <sheetFormatPr defaultRowHeight="14.4" x14ac:dyDescent="0.3"/>
  <cols>
    <col min="1" max="1" width="8.88671875" hidden="1" customWidth="1"/>
    <col min="2" max="2" width="3.5546875" customWidth="1"/>
    <col min="3" max="3" width="19.44140625" customWidth="1"/>
    <col min="4" max="4" width="6.33203125" customWidth="1"/>
    <col min="5" max="5" width="8.33203125" customWidth="1"/>
    <col min="6" max="6" width="4.44140625" customWidth="1"/>
    <col min="7" max="12" width="8.88671875" customWidth="1"/>
    <col min="13" max="16" width="8.88671875" style="63" customWidth="1"/>
    <col min="17" max="17" width="8.77734375" style="63" customWidth="1"/>
    <col min="18" max="19" width="16.44140625" style="104" hidden="1" customWidth="1"/>
    <col min="20" max="20" width="14" style="104" hidden="1" customWidth="1"/>
    <col min="21" max="21" width="12.109375" style="104" hidden="1" customWidth="1"/>
    <col min="22" max="32" width="16.44140625" style="104" hidden="1" customWidth="1"/>
    <col min="33" max="33" width="16.44140625" hidden="1" customWidth="1"/>
    <col min="36" max="39" width="9.109375" style="63"/>
  </cols>
  <sheetData>
    <row r="1" spans="1:93" s="6" customFormat="1" ht="18" x14ac:dyDescent="0.35">
      <c r="A1" s="1"/>
      <c r="B1" s="105" t="s">
        <v>103</v>
      </c>
      <c r="C1" s="105"/>
      <c r="D1" s="105"/>
      <c r="E1" s="105"/>
      <c r="F1" s="105"/>
      <c r="G1" s="105"/>
      <c r="H1" s="105"/>
      <c r="I1" s="105"/>
      <c r="J1" s="105"/>
      <c r="K1" s="105"/>
      <c r="L1" s="105"/>
      <c r="M1" s="105"/>
      <c r="N1" s="105"/>
      <c r="O1" s="105"/>
      <c r="P1" s="105"/>
      <c r="Q1" s="105"/>
      <c r="R1" s="67"/>
      <c r="S1" s="67"/>
      <c r="T1" s="67"/>
      <c r="U1" s="68"/>
      <c r="V1" s="68"/>
      <c r="W1" s="68"/>
      <c r="X1" s="68"/>
      <c r="Y1" s="68"/>
      <c r="Z1" s="68"/>
      <c r="AA1" s="68"/>
      <c r="AB1" s="68"/>
      <c r="AC1" s="68"/>
      <c r="AD1" s="68"/>
      <c r="AE1" s="68"/>
      <c r="AF1" s="68"/>
      <c r="AG1" s="5"/>
      <c r="AH1" s="5"/>
      <c r="AI1" s="5"/>
      <c r="AJ1" s="4"/>
      <c r="AK1" s="4"/>
      <c r="AL1" s="4"/>
      <c r="AM1" s="4"/>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row>
    <row r="2" spans="1:93" s="6" customFormat="1" ht="18" x14ac:dyDescent="0.35">
      <c r="A2" s="1"/>
      <c r="B2" s="105" t="s">
        <v>102</v>
      </c>
      <c r="C2" s="105"/>
      <c r="D2" s="105"/>
      <c r="E2" s="105"/>
      <c r="F2" s="105"/>
      <c r="G2" s="105"/>
      <c r="H2" s="105"/>
      <c r="I2" s="105"/>
      <c r="J2" s="105"/>
      <c r="K2" s="105"/>
      <c r="L2" s="105"/>
      <c r="M2" s="105"/>
      <c r="N2" s="105"/>
      <c r="O2" s="105"/>
      <c r="P2" s="105"/>
      <c r="Q2" s="105"/>
      <c r="R2" s="67"/>
      <c r="S2" s="67"/>
      <c r="T2" s="67"/>
      <c r="U2" s="68"/>
      <c r="V2" s="68"/>
      <c r="W2" s="68"/>
      <c r="X2" s="68"/>
      <c r="Y2" s="68"/>
      <c r="Z2" s="68"/>
      <c r="AA2" s="68"/>
      <c r="AB2" s="68"/>
      <c r="AC2" s="68"/>
      <c r="AD2" s="68"/>
      <c r="AE2" s="68"/>
      <c r="AF2" s="68"/>
      <c r="AG2" s="5"/>
      <c r="AH2" s="5"/>
      <c r="AI2" s="5"/>
      <c r="AJ2" s="4"/>
      <c r="AK2" s="4"/>
      <c r="AL2" s="4"/>
      <c r="AM2" s="4"/>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row>
    <row r="3" spans="1:93" s="6" customFormat="1" ht="13.8" x14ac:dyDescent="0.3">
      <c r="A3" s="1"/>
      <c r="B3" s="2"/>
      <c r="C3" s="2"/>
      <c r="D3" s="2"/>
      <c r="E3" s="2"/>
      <c r="F3" s="2"/>
      <c r="G3" s="2"/>
      <c r="H3" s="2"/>
      <c r="I3" s="2"/>
      <c r="J3" s="2"/>
      <c r="K3" s="2"/>
      <c r="L3" s="2"/>
      <c r="M3" s="3"/>
      <c r="N3" s="3"/>
      <c r="O3" s="3"/>
      <c r="P3" s="3"/>
      <c r="Q3" s="3"/>
      <c r="R3" s="67"/>
      <c r="S3" s="67"/>
      <c r="T3" s="67"/>
      <c r="U3" s="68"/>
      <c r="V3" s="68"/>
      <c r="W3" s="68"/>
      <c r="X3" s="68"/>
      <c r="Y3" s="68"/>
      <c r="Z3" s="68"/>
      <c r="AA3" s="68"/>
      <c r="AB3" s="68"/>
      <c r="AC3" s="68"/>
      <c r="AD3" s="68"/>
      <c r="AE3" s="68"/>
      <c r="AF3" s="68"/>
      <c r="AG3" s="5"/>
      <c r="AH3" s="5"/>
      <c r="AI3" s="5"/>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row>
    <row r="4" spans="1:93" s="14" customFormat="1" ht="15.6" x14ac:dyDescent="0.3">
      <c r="A4" s="7"/>
      <c r="B4" s="8"/>
      <c r="C4" s="9" t="s">
        <v>101</v>
      </c>
      <c r="D4" s="10"/>
      <c r="E4" s="109"/>
      <c r="F4" s="110"/>
      <c r="G4" s="110"/>
      <c r="H4" s="110"/>
      <c r="I4" s="110"/>
      <c r="J4" s="110"/>
      <c r="K4" s="110"/>
      <c r="L4" s="110"/>
      <c r="M4" s="110"/>
      <c r="N4" s="110"/>
      <c r="O4" s="110"/>
      <c r="P4" s="111"/>
      <c r="Q4" s="11"/>
      <c r="R4" s="69"/>
      <c r="S4" s="69"/>
      <c r="T4" s="69"/>
      <c r="U4" s="70"/>
      <c r="V4" s="70"/>
      <c r="W4" s="70"/>
      <c r="X4" s="70"/>
      <c r="Y4" s="70"/>
      <c r="Z4" s="70"/>
      <c r="AA4" s="70"/>
      <c r="AB4" s="70"/>
      <c r="AC4" s="70"/>
      <c r="AD4" s="70"/>
      <c r="AE4" s="70"/>
      <c r="AF4" s="70"/>
      <c r="AG4" s="13"/>
      <c r="AH4" s="13"/>
      <c r="AI4" s="13"/>
      <c r="AJ4" s="12"/>
      <c r="AK4" s="12"/>
      <c r="AL4" s="12"/>
      <c r="AM4" s="12"/>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row>
    <row r="5" spans="1:93" s="21" customFormat="1" ht="15.75" hidden="1" customHeight="1" x14ac:dyDescent="0.3">
      <c r="A5" s="15"/>
      <c r="B5" s="16"/>
      <c r="C5" s="17" t="s">
        <v>0</v>
      </c>
      <c r="D5" s="16"/>
      <c r="E5" s="112"/>
      <c r="F5" s="113"/>
      <c r="G5" s="113"/>
      <c r="H5" s="113"/>
      <c r="I5" s="113"/>
      <c r="J5" s="113"/>
      <c r="K5" s="113"/>
      <c r="L5" s="113"/>
      <c r="M5" s="113"/>
      <c r="N5" s="113"/>
      <c r="O5" s="113"/>
      <c r="P5" s="114"/>
      <c r="Q5" s="18"/>
      <c r="R5" s="71"/>
      <c r="S5" s="71"/>
      <c r="T5" s="71"/>
      <c r="U5" s="72"/>
      <c r="V5" s="72"/>
      <c r="W5" s="72"/>
      <c r="X5" s="72"/>
      <c r="Y5" s="72"/>
      <c r="Z5" s="72"/>
      <c r="AA5" s="72"/>
      <c r="AB5" s="72"/>
      <c r="AC5" s="72"/>
      <c r="AD5" s="72"/>
      <c r="AE5" s="72"/>
      <c r="AF5" s="72"/>
      <c r="AG5" s="20"/>
      <c r="AH5" s="20"/>
      <c r="AI5" s="20"/>
      <c r="AJ5" s="19"/>
      <c r="AK5" s="19"/>
      <c r="AL5" s="19"/>
      <c r="AM5" s="19"/>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row>
    <row r="6" spans="1:93" s="6" customFormat="1" ht="13.8" x14ac:dyDescent="0.3">
      <c r="A6" s="1"/>
      <c r="B6" s="2"/>
      <c r="C6" s="22"/>
      <c r="D6" s="2"/>
      <c r="E6" s="23"/>
      <c r="F6" s="23"/>
      <c r="G6" s="23"/>
      <c r="H6" s="23"/>
      <c r="I6" s="23"/>
      <c r="J6" s="23"/>
      <c r="K6" s="23"/>
      <c r="L6" s="23"/>
      <c r="M6" s="23"/>
      <c r="N6" s="23"/>
      <c r="O6" s="23"/>
      <c r="P6" s="3"/>
      <c r="Q6" s="3"/>
      <c r="R6" s="67"/>
      <c r="S6" s="67"/>
      <c r="T6" s="67"/>
      <c r="U6" s="68"/>
      <c r="V6" s="68"/>
      <c r="W6" s="68"/>
      <c r="X6" s="68"/>
      <c r="Y6" s="68"/>
      <c r="Z6" s="68"/>
      <c r="AA6" s="68"/>
      <c r="AB6" s="68"/>
      <c r="AC6" s="68"/>
      <c r="AD6" s="68"/>
      <c r="AE6" s="68"/>
      <c r="AF6" s="68"/>
      <c r="AG6" s="5"/>
      <c r="AH6" s="5"/>
      <c r="AI6" s="5"/>
      <c r="AJ6" s="4"/>
      <c r="AK6" s="4"/>
      <c r="AL6" s="4"/>
      <c r="AM6" s="4"/>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row>
    <row r="7" spans="1:93" s="6" customFormat="1" ht="13.8" x14ac:dyDescent="0.3">
      <c r="A7" s="24" t="s">
        <v>1</v>
      </c>
      <c r="B7" s="25"/>
      <c r="C7" s="25"/>
      <c r="D7" s="25"/>
      <c r="E7" s="25"/>
      <c r="F7" s="25"/>
      <c r="G7" s="26"/>
      <c r="H7" s="27"/>
      <c r="I7" s="27"/>
      <c r="J7" s="27"/>
      <c r="K7" s="27"/>
      <c r="L7" s="27"/>
      <c r="M7" s="28"/>
      <c r="N7" s="28"/>
      <c r="O7" s="28"/>
      <c r="P7" s="28"/>
      <c r="Q7" s="28"/>
      <c r="R7" s="67"/>
      <c r="S7" s="67"/>
      <c r="T7" s="67"/>
      <c r="U7" s="68"/>
      <c r="V7" s="68"/>
      <c r="W7" s="68"/>
      <c r="X7" s="68"/>
      <c r="Y7" s="68"/>
      <c r="Z7" s="68"/>
      <c r="AA7" s="68"/>
      <c r="AB7" s="68"/>
      <c r="AC7" s="68"/>
      <c r="AD7" s="68"/>
      <c r="AE7" s="68"/>
      <c r="AF7" s="68"/>
      <c r="AG7" s="5"/>
      <c r="AH7" s="5"/>
      <c r="AI7" s="5"/>
      <c r="AJ7" s="4"/>
      <c r="AK7" s="4"/>
      <c r="AL7" s="4"/>
      <c r="AM7" s="4"/>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row>
    <row r="8" spans="1:93" s="21" customFormat="1" ht="15.75" customHeight="1" x14ac:dyDescent="0.3">
      <c r="A8" s="29" t="str">
        <f>HYPERLINK("#WHEDA_Commercial_Loan", WHEDA_Commercial_Loan)</f>
        <v>Cover Sheet</v>
      </c>
      <c r="B8" s="30"/>
      <c r="C8" s="17" t="s">
        <v>2</v>
      </c>
      <c r="D8" s="30"/>
      <c r="E8" s="115"/>
      <c r="F8" s="116"/>
      <c r="G8" s="116"/>
      <c r="H8" s="116"/>
      <c r="I8" s="116"/>
      <c r="J8" s="116"/>
      <c r="K8" s="116"/>
      <c r="L8" s="116"/>
      <c r="M8" s="116"/>
      <c r="N8" s="116"/>
      <c r="O8" s="116"/>
      <c r="P8" s="117"/>
      <c r="Q8" s="31"/>
      <c r="R8" s="73"/>
      <c r="S8" s="73"/>
      <c r="T8" s="73"/>
      <c r="U8" s="72"/>
      <c r="V8" s="72"/>
      <c r="W8" s="72"/>
      <c r="X8" s="72"/>
      <c r="Y8" s="72"/>
      <c r="Z8" s="72"/>
      <c r="AA8" s="72"/>
      <c r="AB8" s="72"/>
      <c r="AC8" s="72"/>
      <c r="AD8" s="72"/>
      <c r="AE8" s="72"/>
      <c r="AF8" s="72"/>
      <c r="AG8" s="20"/>
      <c r="AH8" s="20"/>
      <c r="AI8" s="20"/>
      <c r="AJ8" s="20"/>
      <c r="AK8" s="19"/>
      <c r="AL8" s="19"/>
      <c r="AM8" s="19"/>
      <c r="AN8" s="19"/>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row>
    <row r="9" spans="1:93" s="15" customFormat="1" x14ac:dyDescent="0.3">
      <c r="B9" s="32"/>
      <c r="C9" s="32"/>
      <c r="D9" s="32"/>
      <c r="E9" s="118" t="s">
        <v>104</v>
      </c>
      <c r="F9" s="119"/>
      <c r="G9" s="119"/>
      <c r="H9" s="119"/>
      <c r="I9" s="119"/>
      <c r="J9" s="119"/>
      <c r="K9" s="119"/>
      <c r="L9" s="119"/>
      <c r="M9" s="119"/>
      <c r="N9" s="119"/>
      <c r="O9" s="119"/>
      <c r="P9" s="120"/>
      <c r="Q9" s="33"/>
      <c r="R9" s="74"/>
      <c r="S9" s="74"/>
      <c r="T9" s="74"/>
      <c r="U9" s="74"/>
      <c r="V9" s="74"/>
      <c r="W9" s="74"/>
      <c r="X9" s="74"/>
      <c r="Y9" s="74"/>
      <c r="Z9" s="74"/>
      <c r="AA9" s="74"/>
      <c r="AB9" s="74"/>
      <c r="AC9" s="74"/>
      <c r="AD9" s="74"/>
      <c r="AE9" s="74"/>
      <c r="AF9" s="74"/>
      <c r="AJ9" s="34"/>
      <c r="AK9" s="34"/>
      <c r="AL9" s="34"/>
      <c r="AM9" s="34"/>
    </row>
    <row r="10" spans="1:93" s="15" customFormat="1" x14ac:dyDescent="0.3">
      <c r="B10" s="32"/>
      <c r="C10" s="32"/>
      <c r="D10" s="32"/>
      <c r="E10" s="118" t="s">
        <v>105</v>
      </c>
      <c r="F10" s="119"/>
      <c r="G10" s="119"/>
      <c r="H10" s="119"/>
      <c r="I10" s="119"/>
      <c r="J10" s="119"/>
      <c r="K10" s="119"/>
      <c r="L10" s="119"/>
      <c r="M10" s="119"/>
      <c r="N10" s="119"/>
      <c r="O10" s="119"/>
      <c r="P10" s="120"/>
      <c r="Q10" s="33"/>
      <c r="R10" s="74"/>
      <c r="S10" s="74"/>
      <c r="T10" s="74"/>
      <c r="U10" s="74"/>
      <c r="V10" s="74"/>
      <c r="W10" s="74"/>
      <c r="X10" s="74"/>
      <c r="Y10" s="74"/>
      <c r="Z10" s="74"/>
      <c r="AA10" s="74"/>
      <c r="AB10" s="74"/>
      <c r="AC10" s="74"/>
      <c r="AD10" s="74"/>
      <c r="AE10" s="74"/>
      <c r="AF10" s="74"/>
      <c r="AJ10" s="34"/>
      <c r="AK10" s="34"/>
      <c r="AL10" s="34"/>
      <c r="AM10" s="34"/>
    </row>
    <row r="11" spans="1:93" s="15" customFormat="1" x14ac:dyDescent="0.3">
      <c r="B11" s="32"/>
      <c r="C11" s="32"/>
      <c r="D11" s="32"/>
      <c r="E11" s="106"/>
      <c r="F11" s="107"/>
      <c r="G11" s="107"/>
      <c r="H11" s="107"/>
      <c r="I11" s="107"/>
      <c r="J11" s="107"/>
      <c r="K11" s="107"/>
      <c r="L11" s="107"/>
      <c r="M11" s="107"/>
      <c r="N11" s="107"/>
      <c r="O11" s="107"/>
      <c r="P11" s="108"/>
      <c r="Q11" s="33"/>
      <c r="R11" s="74"/>
      <c r="S11" s="74"/>
      <c r="T11" s="74"/>
      <c r="U11" s="74"/>
      <c r="V11" s="74"/>
      <c r="W11" s="74"/>
      <c r="X11" s="74"/>
      <c r="Y11" s="74"/>
      <c r="Z11" s="74"/>
      <c r="AA11" s="74"/>
      <c r="AB11" s="74"/>
      <c r="AC11" s="74"/>
      <c r="AD11" s="74"/>
      <c r="AE11" s="74"/>
      <c r="AF11" s="74"/>
      <c r="AJ11" s="34"/>
      <c r="AK11" s="34"/>
      <c r="AL11" s="34"/>
      <c r="AM11" s="34"/>
    </row>
    <row r="12" spans="1:93" s="15" customFormat="1" ht="92.4" customHeight="1" x14ac:dyDescent="0.3">
      <c r="B12" s="32"/>
      <c r="C12" s="32"/>
      <c r="D12" s="32"/>
      <c r="E12" s="118" t="s">
        <v>3</v>
      </c>
      <c r="F12" s="119"/>
      <c r="G12" s="119"/>
      <c r="H12" s="119"/>
      <c r="I12" s="119"/>
      <c r="J12" s="119"/>
      <c r="K12" s="119"/>
      <c r="L12" s="119"/>
      <c r="M12" s="119"/>
      <c r="N12" s="119"/>
      <c r="O12" s="119"/>
      <c r="P12" s="120"/>
      <c r="Q12" s="33"/>
      <c r="R12" s="74"/>
      <c r="S12" s="74"/>
      <c r="T12" s="74"/>
      <c r="U12" s="74"/>
      <c r="V12" s="74"/>
      <c r="W12" s="74"/>
      <c r="X12" s="74"/>
      <c r="Y12" s="74"/>
      <c r="Z12" s="74"/>
      <c r="AA12" s="74"/>
      <c r="AB12" s="74"/>
      <c r="AC12" s="74"/>
      <c r="AD12" s="74"/>
      <c r="AE12" s="74"/>
      <c r="AF12" s="74"/>
      <c r="AJ12" s="34"/>
      <c r="AK12" s="34"/>
      <c r="AL12" s="34"/>
      <c r="AM12" s="34"/>
    </row>
    <row r="13" spans="1:93" s="15" customFormat="1" ht="41.4" customHeight="1" x14ac:dyDescent="0.3">
      <c r="B13" s="35"/>
      <c r="C13" s="35"/>
      <c r="D13" s="35"/>
      <c r="E13" s="106" t="s">
        <v>4</v>
      </c>
      <c r="F13" s="107"/>
      <c r="G13" s="107"/>
      <c r="H13" s="107"/>
      <c r="I13" s="107"/>
      <c r="J13" s="107"/>
      <c r="K13" s="107"/>
      <c r="L13" s="107"/>
      <c r="M13" s="107"/>
      <c r="N13" s="107"/>
      <c r="O13" s="107"/>
      <c r="P13" s="108"/>
      <c r="Q13" s="33"/>
      <c r="R13" s="74"/>
      <c r="S13" s="74"/>
      <c r="T13" s="74"/>
      <c r="U13" s="74"/>
      <c r="V13" s="74"/>
      <c r="W13" s="74"/>
      <c r="X13" s="74"/>
      <c r="Y13" s="74"/>
      <c r="Z13" s="74"/>
      <c r="AA13" s="74"/>
      <c r="AB13" s="74"/>
      <c r="AC13" s="74"/>
      <c r="AD13" s="74"/>
      <c r="AE13" s="74"/>
      <c r="AF13" s="74"/>
      <c r="AJ13" s="34"/>
      <c r="AK13" s="34"/>
      <c r="AL13" s="34"/>
      <c r="AM13" s="34"/>
    </row>
    <row r="14" spans="1:93" s="15" customFormat="1" x14ac:dyDescent="0.3">
      <c r="B14" s="35"/>
      <c r="C14" s="35"/>
      <c r="D14" s="35"/>
      <c r="E14" s="106"/>
      <c r="F14" s="107"/>
      <c r="G14" s="107"/>
      <c r="H14" s="107"/>
      <c r="I14" s="107"/>
      <c r="J14" s="107"/>
      <c r="K14" s="107"/>
      <c r="L14" s="107"/>
      <c r="M14" s="107"/>
      <c r="N14" s="107"/>
      <c r="O14" s="107"/>
      <c r="P14" s="108"/>
      <c r="Q14" s="33"/>
      <c r="R14" s="74"/>
      <c r="S14" s="74"/>
      <c r="T14" s="74"/>
      <c r="U14" s="74"/>
      <c r="V14" s="74"/>
      <c r="W14" s="74"/>
      <c r="X14" s="74"/>
      <c r="Y14" s="74"/>
      <c r="Z14" s="74"/>
      <c r="AA14" s="74"/>
      <c r="AB14" s="74"/>
      <c r="AC14" s="74"/>
      <c r="AD14" s="74"/>
      <c r="AE14" s="74"/>
      <c r="AF14" s="74"/>
      <c r="AJ14" s="34"/>
      <c r="AK14" s="34"/>
      <c r="AL14" s="34"/>
      <c r="AM14" s="34"/>
    </row>
    <row r="15" spans="1:93" s="15" customFormat="1" ht="28.95" customHeight="1" x14ac:dyDescent="0.3">
      <c r="B15" s="35"/>
      <c r="C15" s="35"/>
      <c r="D15" s="35"/>
      <c r="E15" s="106" t="str">
        <f>"The model automatically provides a thirty percent (30%) allowance above the predicted cost. The absolute cost maximum is "&amp;TEXT(W57,"$#,##0")&amp;"/unit for New Construction and Adaptive Reuse, or "&amp;TEXT(W58,"$#,##0")&amp;" for Acquisition/Rehab)."</f>
        <v>The model automatically provides a thirty percent (30%) allowance above the predicted cost. The absolute cost maximum is $494,961/unit for New Construction and Adaptive Reuse, or $438,349 for Acquisition/Rehab).</v>
      </c>
      <c r="F15" s="107"/>
      <c r="G15" s="107"/>
      <c r="H15" s="107"/>
      <c r="I15" s="107"/>
      <c r="J15" s="107"/>
      <c r="K15" s="107"/>
      <c r="L15" s="107"/>
      <c r="M15" s="107"/>
      <c r="N15" s="107"/>
      <c r="O15" s="107"/>
      <c r="P15" s="108"/>
      <c r="Q15" s="33"/>
      <c r="R15" s="74"/>
      <c r="S15" s="74"/>
      <c r="T15" s="74"/>
      <c r="U15" s="74"/>
      <c r="V15" s="74"/>
      <c r="W15" s="74"/>
      <c r="X15" s="74"/>
      <c r="Y15" s="74"/>
      <c r="Z15" s="74"/>
      <c r="AA15" s="74"/>
      <c r="AB15" s="74"/>
      <c r="AC15" s="74"/>
      <c r="AD15" s="74"/>
      <c r="AE15" s="74"/>
      <c r="AF15" s="74"/>
      <c r="AJ15" s="34"/>
      <c r="AK15" s="34"/>
      <c r="AL15" s="34"/>
      <c r="AM15" s="34"/>
    </row>
    <row r="16" spans="1:93" s="15" customFormat="1" x14ac:dyDescent="0.3">
      <c r="B16" s="35"/>
      <c r="C16" s="35"/>
      <c r="D16" s="35"/>
      <c r="E16" s="106"/>
      <c r="F16" s="107"/>
      <c r="G16" s="107"/>
      <c r="H16" s="107"/>
      <c r="I16" s="107"/>
      <c r="J16" s="107"/>
      <c r="K16" s="107"/>
      <c r="L16" s="107"/>
      <c r="M16" s="107"/>
      <c r="N16" s="107"/>
      <c r="O16" s="107"/>
      <c r="P16" s="108"/>
      <c r="Q16" s="33"/>
      <c r="R16" s="74"/>
      <c r="S16" s="74"/>
      <c r="T16" s="74"/>
      <c r="U16" s="74"/>
      <c r="V16" s="74"/>
      <c r="W16" s="74"/>
      <c r="X16" s="74"/>
      <c r="Y16" s="74"/>
      <c r="Z16" s="74"/>
      <c r="AA16" s="74"/>
      <c r="AB16" s="74"/>
      <c r="AC16" s="74"/>
      <c r="AD16" s="74"/>
      <c r="AE16" s="74"/>
      <c r="AF16" s="74"/>
      <c r="AJ16" s="34"/>
      <c r="AK16" s="34"/>
      <c r="AL16" s="34"/>
      <c r="AM16" s="34"/>
    </row>
    <row r="17" spans="2:78" s="15" customFormat="1" ht="42.15" hidden="1" customHeight="1" x14ac:dyDescent="0.3">
      <c r="B17" s="35"/>
      <c r="C17" s="35"/>
      <c r="D17" s="35"/>
      <c r="E17" s="106" t="str">
        <f>"Note: Supportive Housing and projects addressing the rehabilitation of foreclosed and/or abandoned SF homes/duplexes automatically receive an additional 10% allowance above the predicted cost.  The absolute cost maximum is " &amp; TEXT((W57*1.1),"$#,##0") &amp; "/unit for New Construction &amp; Adaptive Reuse and " &amp; TEXT((W58*1.1),"$#,##0") &amp; " for Acquisition/Rehab."</f>
        <v>Note: Supportive Housing and projects addressing the rehabilitation of foreclosed and/or abandoned SF homes/duplexes automatically receive an additional 10% allowance above the predicted cost.  The absolute cost maximum is $544,458/unit for New Construction &amp; Adaptive Reuse and $482,184 for Acquisition/Rehab.</v>
      </c>
      <c r="F17" s="107"/>
      <c r="G17" s="107"/>
      <c r="H17" s="107"/>
      <c r="I17" s="107"/>
      <c r="J17" s="107"/>
      <c r="K17" s="107"/>
      <c r="L17" s="107"/>
      <c r="M17" s="107"/>
      <c r="N17" s="107"/>
      <c r="O17" s="107"/>
      <c r="P17" s="108"/>
      <c r="Q17" s="33"/>
      <c r="R17" s="74"/>
      <c r="S17" s="74"/>
      <c r="T17" s="74"/>
      <c r="U17" s="74"/>
      <c r="V17" s="74"/>
      <c r="W17" s="74"/>
      <c r="X17" s="74"/>
      <c r="Y17" s="74"/>
      <c r="Z17" s="74"/>
      <c r="AA17" s="74"/>
      <c r="AB17" s="74"/>
      <c r="AC17" s="74"/>
      <c r="AD17" s="74"/>
      <c r="AE17" s="74"/>
      <c r="AF17" s="74"/>
      <c r="AJ17" s="34"/>
      <c r="AK17" s="34"/>
      <c r="AL17" s="34"/>
      <c r="AM17" s="34"/>
    </row>
    <row r="18" spans="2:78" s="15" customFormat="1" x14ac:dyDescent="0.3">
      <c r="B18" s="35"/>
      <c r="C18" s="35"/>
      <c r="D18" s="35"/>
      <c r="E18" s="121"/>
      <c r="F18" s="122"/>
      <c r="G18" s="122"/>
      <c r="H18" s="122"/>
      <c r="I18" s="122"/>
      <c r="J18" s="122"/>
      <c r="K18" s="122"/>
      <c r="L18" s="122"/>
      <c r="M18" s="122"/>
      <c r="N18" s="122"/>
      <c r="O18" s="122"/>
      <c r="P18" s="123"/>
      <c r="Q18" s="33"/>
      <c r="R18" s="74"/>
      <c r="S18" s="74"/>
      <c r="T18" s="74"/>
      <c r="U18" s="74"/>
      <c r="V18" s="74"/>
      <c r="W18" s="74"/>
      <c r="X18" s="74"/>
      <c r="Y18" s="74"/>
      <c r="Z18" s="74"/>
      <c r="AA18" s="74"/>
      <c r="AB18" s="74"/>
      <c r="AC18" s="74"/>
      <c r="AD18" s="74"/>
      <c r="AE18" s="74"/>
      <c r="AF18" s="74"/>
      <c r="AJ18" s="34"/>
      <c r="AK18" s="34"/>
      <c r="AL18" s="34"/>
      <c r="AM18" s="34"/>
    </row>
    <row r="19" spans="2:78" s="15" customFormat="1" ht="18" x14ac:dyDescent="0.35">
      <c r="B19" s="35"/>
      <c r="C19" s="35"/>
      <c r="D19" s="35"/>
      <c r="E19" s="32"/>
      <c r="F19" s="32"/>
      <c r="G19" s="36"/>
      <c r="H19" s="32"/>
      <c r="I19" s="32"/>
      <c r="J19" s="32"/>
      <c r="K19" s="32"/>
      <c r="L19" s="32"/>
      <c r="M19" s="33"/>
      <c r="N19" s="33"/>
      <c r="O19" s="33"/>
      <c r="P19" s="33"/>
      <c r="Q19" s="33"/>
      <c r="R19" s="74"/>
      <c r="S19" s="74"/>
      <c r="T19" s="74"/>
      <c r="U19" s="74"/>
      <c r="V19" s="74"/>
      <c r="W19" s="74"/>
      <c r="X19" s="74"/>
      <c r="Y19" s="74"/>
      <c r="Z19" s="74"/>
      <c r="AA19" s="74"/>
      <c r="AB19" s="74"/>
      <c r="AC19" s="74"/>
      <c r="AD19" s="74"/>
      <c r="AE19" s="74"/>
      <c r="AF19" s="74"/>
      <c r="AJ19" s="34"/>
      <c r="AK19" s="34"/>
      <c r="AL19" s="34"/>
      <c r="AM19" s="34"/>
    </row>
    <row r="20" spans="2:78" s="15" customFormat="1" ht="18" x14ac:dyDescent="0.35">
      <c r="B20" s="37"/>
      <c r="C20" s="38" t="s">
        <v>5</v>
      </c>
      <c r="D20" s="37"/>
      <c r="E20" s="39"/>
      <c r="F20" s="39"/>
      <c r="G20" s="40"/>
      <c r="H20" s="39"/>
      <c r="I20" s="39"/>
      <c r="J20" s="39"/>
      <c r="K20" s="39"/>
      <c r="L20" s="39"/>
      <c r="M20" s="41"/>
      <c r="N20" s="41"/>
      <c r="O20" s="41"/>
      <c r="P20" s="41"/>
      <c r="Q20" s="41"/>
      <c r="R20" s="74"/>
      <c r="S20" s="74"/>
      <c r="T20" s="74"/>
      <c r="U20" s="74"/>
      <c r="V20" s="74"/>
      <c r="W20" s="74"/>
      <c r="X20" s="74"/>
      <c r="Y20" s="74"/>
      <c r="Z20" s="74"/>
      <c r="AA20" s="74"/>
      <c r="AB20" s="74"/>
      <c r="AC20" s="74"/>
      <c r="AD20" s="74"/>
      <c r="AE20" s="74"/>
      <c r="AF20" s="74"/>
      <c r="AJ20" s="34"/>
      <c r="AK20" s="34"/>
      <c r="AL20" s="34"/>
      <c r="AM20" s="34"/>
    </row>
    <row r="21" spans="2:78" s="15" customFormat="1" ht="15" customHeight="1" x14ac:dyDescent="0.3">
      <c r="B21" s="35"/>
      <c r="C21" s="35"/>
      <c r="D21" s="35"/>
      <c r="E21" s="124" t="s">
        <v>6</v>
      </c>
      <c r="F21" s="125"/>
      <c r="G21" s="125"/>
      <c r="H21" s="125"/>
      <c r="I21" s="125"/>
      <c r="J21" s="125"/>
      <c r="K21" s="125"/>
      <c r="L21" s="125"/>
      <c r="M21" s="125"/>
      <c r="N21" s="125"/>
      <c r="O21" s="126"/>
      <c r="P21" s="126"/>
      <c r="Q21" s="42"/>
      <c r="R21" s="74"/>
      <c r="S21" s="74"/>
      <c r="T21" s="74"/>
      <c r="U21" s="74"/>
      <c r="V21" s="74"/>
      <c r="W21" s="74"/>
      <c r="X21" s="74"/>
      <c r="Y21" s="74"/>
      <c r="Z21" s="74"/>
      <c r="AA21" s="74"/>
      <c r="AB21" s="74"/>
      <c r="AC21" s="74"/>
      <c r="AD21" s="74"/>
      <c r="AE21" s="74"/>
      <c r="AF21" s="74"/>
      <c r="AJ21" s="34"/>
      <c r="AK21" s="34"/>
      <c r="AL21" s="34"/>
      <c r="AM21" s="34"/>
    </row>
    <row r="22" spans="2:78" s="15" customFormat="1" ht="28.95" customHeight="1" x14ac:dyDescent="0.3">
      <c r="B22" s="32"/>
      <c r="C22" s="32"/>
      <c r="D22" s="32"/>
      <c r="E22" s="127" t="s">
        <v>7</v>
      </c>
      <c r="F22" s="128"/>
      <c r="G22" s="128"/>
      <c r="H22" s="128"/>
      <c r="I22" s="128"/>
      <c r="J22" s="128"/>
      <c r="K22" s="128"/>
      <c r="L22" s="128"/>
      <c r="M22" s="128"/>
      <c r="N22" s="128"/>
      <c r="O22" s="129"/>
      <c r="P22" s="129"/>
      <c r="Q22" s="42"/>
      <c r="R22" s="74"/>
      <c r="S22" s="74"/>
      <c r="T22" s="74"/>
      <c r="U22" s="74"/>
      <c r="V22" s="74"/>
      <c r="W22" s="74"/>
      <c r="X22" s="74"/>
      <c r="Y22" s="74"/>
      <c r="Z22" s="74"/>
      <c r="AA22" s="74"/>
      <c r="AB22" s="74"/>
      <c r="AC22" s="74"/>
      <c r="AD22" s="74"/>
      <c r="AE22" s="74"/>
      <c r="AF22" s="74"/>
      <c r="AJ22" s="34"/>
      <c r="AK22" s="34"/>
      <c r="AL22" s="34"/>
      <c r="AM22" s="34"/>
    </row>
    <row r="23" spans="2:78" s="15" customFormat="1" ht="28.95" customHeight="1" x14ac:dyDescent="0.3">
      <c r="B23" s="32"/>
      <c r="C23" s="32"/>
      <c r="D23" s="32"/>
      <c r="E23" s="124" t="s">
        <v>8</v>
      </c>
      <c r="F23" s="125"/>
      <c r="G23" s="125"/>
      <c r="H23" s="125"/>
      <c r="I23" s="125"/>
      <c r="J23" s="125"/>
      <c r="K23" s="125"/>
      <c r="L23" s="125"/>
      <c r="M23" s="125"/>
      <c r="N23" s="125"/>
      <c r="O23" s="129"/>
      <c r="P23" s="129"/>
      <c r="Q23" s="42"/>
      <c r="R23" s="74"/>
      <c r="S23" s="74"/>
      <c r="T23" s="74"/>
      <c r="U23" s="74"/>
      <c r="V23" s="74"/>
      <c r="W23" s="74"/>
      <c r="X23" s="74"/>
      <c r="Y23" s="74"/>
      <c r="Z23" s="74"/>
      <c r="AA23" s="74"/>
      <c r="AB23" s="74"/>
      <c r="AC23" s="74"/>
      <c r="AD23" s="74"/>
      <c r="AE23" s="74"/>
      <c r="AF23" s="74"/>
      <c r="AJ23" s="34"/>
      <c r="AK23" s="34"/>
      <c r="AL23" s="34"/>
      <c r="AM23" s="34"/>
    </row>
    <row r="24" spans="2:78" s="15" customFormat="1" ht="18" hidden="1" customHeight="1" x14ac:dyDescent="0.3">
      <c r="B24" s="32"/>
      <c r="C24" s="32"/>
      <c r="D24" s="32"/>
      <c r="E24" s="127" t="s">
        <v>9</v>
      </c>
      <c r="F24" s="128"/>
      <c r="G24" s="128"/>
      <c r="H24" s="128"/>
      <c r="I24" s="128"/>
      <c r="J24" s="128"/>
      <c r="K24" s="128"/>
      <c r="L24" s="128"/>
      <c r="M24" s="128"/>
      <c r="N24" s="128"/>
      <c r="O24" s="129"/>
      <c r="P24" s="129"/>
      <c r="Q24" s="42"/>
      <c r="R24" s="74"/>
      <c r="S24" s="74"/>
      <c r="T24" s="74"/>
      <c r="U24" s="74"/>
      <c r="V24" s="74"/>
      <c r="W24" s="74"/>
      <c r="X24" s="74"/>
      <c r="Y24" s="74"/>
      <c r="Z24" s="74"/>
      <c r="AA24" s="74"/>
      <c r="AB24" s="74"/>
      <c r="AC24" s="74"/>
      <c r="AD24" s="74"/>
      <c r="AE24" s="74"/>
      <c r="AF24" s="74"/>
      <c r="AJ24" s="34"/>
      <c r="AK24" s="34"/>
      <c r="AL24" s="34"/>
      <c r="AM24" s="34"/>
    </row>
    <row r="25" spans="2:78" ht="28.95" hidden="1" customHeight="1" x14ac:dyDescent="0.3">
      <c r="B25" s="32"/>
      <c r="C25" s="32"/>
      <c r="D25" s="32"/>
      <c r="E25" s="124" t="s">
        <v>10</v>
      </c>
      <c r="F25" s="125"/>
      <c r="G25" s="125"/>
      <c r="H25" s="125"/>
      <c r="I25" s="125"/>
      <c r="J25" s="125"/>
      <c r="K25" s="125"/>
      <c r="L25" s="125"/>
      <c r="M25" s="125"/>
      <c r="N25" s="125"/>
      <c r="O25" s="129"/>
      <c r="P25" s="129"/>
      <c r="Q25" s="35"/>
      <c r="R25" s="74"/>
      <c r="S25" s="74"/>
      <c r="T25" s="74"/>
      <c r="U25" s="74"/>
      <c r="V25" s="74"/>
      <c r="W25" s="74"/>
      <c r="X25" s="74"/>
      <c r="Y25" s="74"/>
      <c r="Z25" s="74"/>
      <c r="AA25" s="74"/>
      <c r="AB25" s="74"/>
      <c r="AC25" s="74"/>
      <c r="AD25" s="74"/>
      <c r="AE25" s="74"/>
      <c r="AF25" s="74"/>
      <c r="AG25" s="34"/>
      <c r="AH25" s="34"/>
      <c r="AI25" s="34"/>
      <c r="AJ25" s="34"/>
      <c r="AK25" s="34"/>
      <c r="AL25" s="34"/>
      <c r="AM25" s="34"/>
      <c r="AN25" s="43"/>
      <c r="AO25" s="43"/>
      <c r="AP25" s="43"/>
      <c r="AQ25" s="34"/>
      <c r="AR25" s="34"/>
      <c r="AS25" s="34"/>
      <c r="AT25" s="34"/>
      <c r="AU25" s="34"/>
      <c r="AV25" s="34"/>
      <c r="AW25" s="34"/>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row>
    <row r="26" spans="2:78" ht="15" customHeight="1" x14ac:dyDescent="0.3">
      <c r="B26" s="32"/>
      <c r="C26" s="32"/>
      <c r="D26" s="32"/>
      <c r="E26" s="127" t="s">
        <v>11</v>
      </c>
      <c r="F26" s="128"/>
      <c r="G26" s="128"/>
      <c r="H26" s="128"/>
      <c r="I26" s="128"/>
      <c r="J26" s="128"/>
      <c r="K26" s="128"/>
      <c r="L26" s="128"/>
      <c r="M26" s="128"/>
      <c r="N26" s="128"/>
      <c r="O26" s="129"/>
      <c r="P26" s="129"/>
      <c r="Q26" s="42"/>
      <c r="R26" s="74"/>
      <c r="S26" s="74"/>
      <c r="T26" s="74"/>
      <c r="U26" s="74"/>
      <c r="V26" s="74"/>
      <c r="W26" s="74"/>
      <c r="X26" s="74"/>
      <c r="Y26" s="74"/>
      <c r="Z26" s="74"/>
      <c r="AA26" s="74"/>
      <c r="AB26" s="74"/>
      <c r="AC26" s="74"/>
      <c r="AD26" s="74"/>
      <c r="AE26" s="74"/>
      <c r="AF26" s="74"/>
      <c r="AG26" s="34"/>
      <c r="AH26" s="34"/>
      <c r="AI26" s="34"/>
      <c r="AJ26" s="34"/>
      <c r="AK26" s="34"/>
      <c r="AL26" s="34"/>
      <c r="AM26" s="34"/>
      <c r="AN26" s="34"/>
      <c r="AO26" s="34"/>
      <c r="AP26" s="34"/>
      <c r="AQ26" s="34"/>
      <c r="AR26" s="34"/>
      <c r="AS26" s="34"/>
      <c r="AT26" s="34"/>
      <c r="AU26" s="34"/>
      <c r="AV26" s="34"/>
      <c r="AW26" s="34"/>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row>
    <row r="27" spans="2:78" ht="15" customHeight="1" x14ac:dyDescent="0.3">
      <c r="B27" s="32"/>
      <c r="C27" s="32"/>
      <c r="D27" s="32"/>
      <c r="E27" s="124" t="s">
        <v>75</v>
      </c>
      <c r="F27" s="125"/>
      <c r="G27" s="125"/>
      <c r="H27" s="125"/>
      <c r="I27" s="125"/>
      <c r="J27" s="125"/>
      <c r="K27" s="125"/>
      <c r="L27" s="125"/>
      <c r="M27" s="125"/>
      <c r="N27" s="125"/>
      <c r="O27" s="126"/>
      <c r="P27" s="126"/>
      <c r="Q27" s="42"/>
      <c r="R27" s="74"/>
      <c r="S27" s="74"/>
      <c r="T27" s="74"/>
      <c r="U27" s="74"/>
      <c r="V27" s="74"/>
      <c r="W27" s="74"/>
      <c r="X27" s="74"/>
      <c r="Y27" s="74"/>
      <c r="Z27" s="74"/>
      <c r="AA27" s="74"/>
      <c r="AB27" s="74"/>
      <c r="AC27" s="74"/>
      <c r="AD27" s="74"/>
      <c r="AE27" s="74"/>
      <c r="AF27" s="74"/>
      <c r="AG27" s="34"/>
      <c r="AH27" s="34"/>
      <c r="AI27" s="34"/>
      <c r="AJ27" s="34"/>
      <c r="AK27" s="34"/>
      <c r="AL27" s="34"/>
      <c r="AM27" s="34"/>
      <c r="AN27" s="34"/>
      <c r="AO27" s="34"/>
      <c r="AP27" s="34"/>
      <c r="AQ27" s="34"/>
      <c r="AR27" s="34"/>
      <c r="AS27" s="34"/>
      <c r="AT27" s="34"/>
      <c r="AU27" s="34"/>
      <c r="AV27" s="34"/>
      <c r="AW27" s="34"/>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row>
    <row r="28" spans="2:78" x14ac:dyDescent="0.3">
      <c r="B28" s="32"/>
      <c r="C28" s="32"/>
      <c r="D28" s="32"/>
      <c r="E28" s="35"/>
      <c r="F28" s="35"/>
      <c r="G28" s="44"/>
      <c r="H28" s="44"/>
      <c r="I28" s="44"/>
      <c r="J28" s="44"/>
      <c r="K28" s="44"/>
      <c r="L28" s="42"/>
      <c r="M28" s="42"/>
      <c r="N28" s="42"/>
      <c r="O28" s="42"/>
      <c r="P28" s="42"/>
      <c r="Q28" s="42"/>
      <c r="R28" s="74"/>
      <c r="S28" s="74"/>
      <c r="T28" s="74"/>
      <c r="U28" s="74"/>
      <c r="V28" s="74"/>
      <c r="W28" s="74"/>
      <c r="X28" s="74"/>
      <c r="Y28" s="74"/>
      <c r="Z28" s="74"/>
      <c r="AA28" s="74"/>
      <c r="AB28" s="74"/>
      <c r="AC28" s="74"/>
      <c r="AD28" s="74"/>
      <c r="AE28" s="74"/>
      <c r="AF28" s="74"/>
      <c r="AG28" s="34"/>
      <c r="AH28" s="34"/>
      <c r="AI28" s="45"/>
      <c r="AJ28" s="34"/>
      <c r="AK28" s="45"/>
      <c r="AL28" s="34"/>
      <c r="AM28" s="34"/>
      <c r="AN28" s="34"/>
      <c r="AO28" s="34"/>
      <c r="AP28" s="34"/>
      <c r="AQ28" s="34"/>
      <c r="AR28" s="34"/>
      <c r="AS28" s="34"/>
      <c r="AT28" s="34"/>
      <c r="AU28" s="34"/>
      <c r="AV28" s="34"/>
      <c r="AW28" s="34"/>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row>
    <row r="29" spans="2:78" x14ac:dyDescent="0.3">
      <c r="B29" s="39"/>
      <c r="C29" s="39"/>
      <c r="D29" s="39"/>
      <c r="E29" s="37"/>
      <c r="F29" s="37"/>
      <c r="G29" s="46"/>
      <c r="H29" s="46"/>
      <c r="I29" s="46"/>
      <c r="J29" s="46"/>
      <c r="K29" s="46"/>
      <c r="L29" s="47"/>
      <c r="M29" s="47"/>
      <c r="N29" s="47"/>
      <c r="O29" s="47"/>
      <c r="P29" s="47"/>
      <c r="Q29" s="47"/>
      <c r="R29" s="74"/>
      <c r="S29" s="74"/>
      <c r="T29" s="74"/>
      <c r="U29" s="74"/>
      <c r="V29" s="74"/>
      <c r="W29" s="74"/>
      <c r="X29" s="74"/>
      <c r="Y29" s="74"/>
      <c r="Z29" s="74"/>
      <c r="AA29" s="74"/>
      <c r="AB29" s="74"/>
      <c r="AC29" s="74"/>
      <c r="AD29" s="74"/>
      <c r="AE29" s="74"/>
      <c r="AF29" s="74"/>
      <c r="AG29" s="34"/>
      <c r="AH29" s="34"/>
      <c r="AI29" s="45"/>
      <c r="AJ29" s="34"/>
      <c r="AK29" s="45"/>
      <c r="AL29" s="34"/>
      <c r="AM29" s="34"/>
      <c r="AN29" s="34"/>
      <c r="AO29" s="34"/>
      <c r="AP29" s="34"/>
      <c r="AQ29" s="34"/>
      <c r="AR29" s="34"/>
      <c r="AS29" s="34"/>
      <c r="AT29" s="34"/>
      <c r="AU29" s="34"/>
      <c r="AV29" s="34"/>
      <c r="AW29" s="34"/>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row>
    <row r="30" spans="2:78" x14ac:dyDescent="0.3">
      <c r="B30" s="32"/>
      <c r="C30" s="48" t="s">
        <v>12</v>
      </c>
      <c r="D30" s="32"/>
      <c r="E30" s="49" t="s">
        <v>13</v>
      </c>
      <c r="F30" s="35"/>
      <c r="G30" s="44"/>
      <c r="H30" s="44"/>
      <c r="I30" s="44"/>
      <c r="J30" s="44"/>
      <c r="K30" s="44"/>
      <c r="L30" s="42"/>
      <c r="M30" s="42"/>
      <c r="N30" s="42"/>
      <c r="O30" s="42"/>
      <c r="P30" s="42"/>
      <c r="Q30" s="42"/>
      <c r="R30" s="74"/>
      <c r="S30" s="74"/>
      <c r="T30" s="74"/>
      <c r="U30" s="74" t="s">
        <v>73</v>
      </c>
      <c r="V30" s="74"/>
      <c r="W30" s="74"/>
      <c r="X30" s="74"/>
      <c r="Y30" s="74"/>
      <c r="Z30" s="74"/>
      <c r="AA30" s="74"/>
      <c r="AB30" s="74"/>
      <c r="AC30" s="74"/>
      <c r="AD30" s="74"/>
      <c r="AE30" s="74"/>
      <c r="AF30" s="74"/>
      <c r="AG30" s="34"/>
      <c r="AH30" s="34"/>
      <c r="AI30" s="45"/>
      <c r="AJ30" s="34"/>
      <c r="AK30" s="45"/>
      <c r="AL30" s="34"/>
      <c r="AM30" s="34"/>
      <c r="AN30" s="34"/>
      <c r="AO30" s="34"/>
      <c r="AP30" s="34"/>
      <c r="AQ30" s="34"/>
      <c r="AR30" s="34"/>
      <c r="AS30" s="34"/>
      <c r="AT30" s="34"/>
      <c r="AU30" s="34"/>
      <c r="AV30" s="34"/>
      <c r="AW30" s="34"/>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row>
    <row r="31" spans="2:78" x14ac:dyDescent="0.3">
      <c r="B31" s="32"/>
      <c r="C31" s="32"/>
      <c r="D31" s="32"/>
      <c r="E31" s="130" t="s">
        <v>14</v>
      </c>
      <c r="F31" s="131"/>
      <c r="G31" s="131"/>
      <c r="H31" s="131"/>
      <c r="I31" s="131"/>
      <c r="J31" s="131"/>
      <c r="K31" s="131"/>
      <c r="L31" s="131"/>
      <c r="M31" s="131"/>
      <c r="N31" s="131"/>
      <c r="O31" s="132"/>
      <c r="P31" s="132"/>
      <c r="Q31" s="42"/>
      <c r="R31" s="74"/>
      <c r="S31" s="74"/>
      <c r="T31" s="74"/>
      <c r="U31" s="74" t="s">
        <v>74</v>
      </c>
      <c r="V31" s="74"/>
      <c r="W31" s="74"/>
      <c r="X31" s="74"/>
      <c r="Y31" s="74"/>
      <c r="Z31" s="74"/>
      <c r="AA31" s="74"/>
      <c r="AB31" s="74"/>
      <c r="AC31" s="74"/>
      <c r="AD31" s="74"/>
      <c r="AE31" s="74"/>
      <c r="AF31" s="74"/>
      <c r="AG31" s="34"/>
      <c r="AH31" s="34"/>
      <c r="AI31" s="45"/>
      <c r="AJ31" s="34"/>
      <c r="AK31" s="45"/>
      <c r="AL31" s="34"/>
      <c r="AM31" s="34"/>
      <c r="AN31" s="34"/>
      <c r="AO31" s="34"/>
      <c r="AP31" s="34"/>
      <c r="AQ31" s="34"/>
      <c r="AR31" s="34"/>
      <c r="AS31" s="34"/>
      <c r="AT31" s="34"/>
      <c r="AU31" s="34"/>
      <c r="AV31" s="34"/>
      <c r="AW31" s="34"/>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row>
    <row r="32" spans="2:78" x14ac:dyDescent="0.3">
      <c r="B32" s="32"/>
      <c r="C32" s="32"/>
      <c r="D32" s="32"/>
      <c r="E32" s="133" t="s">
        <v>15</v>
      </c>
      <c r="F32" s="134"/>
      <c r="G32" s="134"/>
      <c r="H32" s="134"/>
      <c r="I32" s="134"/>
      <c r="J32" s="134"/>
      <c r="K32" s="134"/>
      <c r="L32" s="134"/>
      <c r="M32" s="134"/>
      <c r="N32" s="134"/>
      <c r="O32" s="132"/>
      <c r="P32" s="132"/>
      <c r="Q32" s="42"/>
      <c r="R32" s="74"/>
      <c r="S32" s="74"/>
      <c r="T32" s="74"/>
      <c r="U32" s="74"/>
      <c r="V32" s="74"/>
      <c r="W32" s="74"/>
      <c r="X32" s="74"/>
      <c r="Y32" s="74"/>
      <c r="Z32" s="74"/>
      <c r="AA32" s="74"/>
      <c r="AB32" s="74"/>
      <c r="AC32" s="74"/>
      <c r="AD32" s="74"/>
      <c r="AE32" s="74"/>
      <c r="AF32" s="74"/>
      <c r="AG32" s="34"/>
      <c r="AH32" s="34"/>
      <c r="AI32" s="45"/>
      <c r="AJ32" s="34"/>
      <c r="AK32" s="45"/>
      <c r="AL32" s="34"/>
      <c r="AM32" s="34"/>
      <c r="AN32" s="34"/>
      <c r="AO32" s="34"/>
      <c r="AP32" s="34"/>
      <c r="AQ32" s="34"/>
      <c r="AR32" s="34"/>
      <c r="AS32" s="34"/>
      <c r="AT32" s="34"/>
      <c r="AU32" s="34"/>
      <c r="AV32" s="34"/>
      <c r="AW32" s="34"/>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row>
    <row r="33" spans="2:79" x14ac:dyDescent="0.3">
      <c r="B33" s="32"/>
      <c r="C33" s="32"/>
      <c r="D33" s="32"/>
      <c r="E33" s="130" t="s">
        <v>16</v>
      </c>
      <c r="F33" s="131"/>
      <c r="G33" s="131"/>
      <c r="H33" s="131"/>
      <c r="I33" s="131"/>
      <c r="J33" s="131"/>
      <c r="K33" s="131"/>
      <c r="L33" s="131"/>
      <c r="M33" s="131"/>
      <c r="N33" s="131"/>
      <c r="O33" s="132"/>
      <c r="P33" s="132"/>
      <c r="Q33" s="42"/>
      <c r="R33" s="74"/>
      <c r="S33" s="74"/>
      <c r="T33" s="74"/>
      <c r="U33" s="74"/>
      <c r="V33" s="74"/>
      <c r="W33" s="74"/>
      <c r="X33" s="74"/>
      <c r="Y33" s="74"/>
      <c r="Z33" s="74"/>
      <c r="AA33" s="74"/>
      <c r="AB33" s="74"/>
      <c r="AC33" s="74"/>
      <c r="AD33" s="74"/>
      <c r="AE33" s="74"/>
      <c r="AF33" s="74"/>
      <c r="AG33" s="34"/>
      <c r="AH33" s="34"/>
      <c r="AI33" s="45"/>
      <c r="AJ33" s="34"/>
      <c r="AK33" s="45"/>
      <c r="AL33" s="34"/>
      <c r="AM33" s="34"/>
      <c r="AN33" s="34"/>
      <c r="AO33" s="34"/>
      <c r="AP33" s="34"/>
      <c r="AQ33" s="34"/>
      <c r="AR33" s="34"/>
      <c r="AS33" s="34"/>
      <c r="AT33" s="34"/>
      <c r="AU33" s="34"/>
      <c r="AV33" s="34"/>
      <c r="AW33" s="34"/>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row>
    <row r="34" spans="2:79" x14ac:dyDescent="0.3">
      <c r="B34" s="32"/>
      <c r="C34" s="32"/>
      <c r="D34" s="32"/>
      <c r="E34" s="135" t="s">
        <v>17</v>
      </c>
      <c r="F34" s="136"/>
      <c r="G34" s="136"/>
      <c r="H34" s="136"/>
      <c r="I34" s="136"/>
      <c r="J34" s="136"/>
      <c r="K34" s="136"/>
      <c r="L34" s="136"/>
      <c r="M34" s="136"/>
      <c r="N34" s="136"/>
      <c r="O34" s="137">
        <f>O31+O32+O33</f>
        <v>0</v>
      </c>
      <c r="P34" s="137"/>
      <c r="Q34" s="42"/>
      <c r="R34" s="74"/>
      <c r="S34" s="74"/>
      <c r="T34" s="74"/>
      <c r="U34" s="74"/>
      <c r="V34" s="74"/>
      <c r="W34" s="74"/>
      <c r="X34" s="74"/>
      <c r="Y34" s="74"/>
      <c r="Z34" s="74"/>
      <c r="AA34" s="74"/>
      <c r="AB34" s="74"/>
      <c r="AC34" s="74"/>
      <c r="AD34" s="74"/>
      <c r="AE34" s="74"/>
      <c r="AF34" s="74"/>
      <c r="AG34" s="34"/>
      <c r="AH34" s="34"/>
      <c r="AI34" s="45"/>
      <c r="AJ34" s="34"/>
      <c r="AK34" s="45"/>
      <c r="AL34" s="34"/>
      <c r="AM34" s="34"/>
      <c r="AN34" s="34"/>
      <c r="AO34" s="34"/>
      <c r="AP34" s="34"/>
      <c r="AQ34" s="34"/>
      <c r="AR34" s="34"/>
      <c r="AS34" s="34"/>
      <c r="AT34" s="34"/>
      <c r="AU34" s="34"/>
      <c r="AV34" s="34"/>
      <c r="AW34" s="34"/>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2:79" x14ac:dyDescent="0.3">
      <c r="B35" s="32"/>
      <c r="C35" s="32"/>
      <c r="D35" s="32"/>
      <c r="E35" s="35"/>
      <c r="F35" s="35"/>
      <c r="G35" s="44"/>
      <c r="H35" s="44"/>
      <c r="I35" s="44"/>
      <c r="J35" s="44"/>
      <c r="K35" s="44"/>
      <c r="L35" s="42"/>
      <c r="M35" s="42"/>
      <c r="N35" s="42"/>
      <c r="O35" s="42"/>
      <c r="P35" s="42"/>
      <c r="Q35" s="42"/>
      <c r="R35" s="74"/>
      <c r="S35" s="74"/>
      <c r="T35" s="74"/>
      <c r="U35" s="74"/>
      <c r="V35" s="74"/>
      <c r="W35" s="74"/>
      <c r="X35" s="74"/>
      <c r="Y35" s="74"/>
      <c r="Z35" s="74"/>
      <c r="AA35" s="74"/>
      <c r="AB35" s="74"/>
      <c r="AC35" s="74"/>
      <c r="AD35" s="74"/>
      <c r="AE35" s="74"/>
      <c r="AF35" s="74"/>
      <c r="AG35" s="34"/>
      <c r="AH35" s="34"/>
      <c r="AI35" s="45"/>
      <c r="AJ35" s="34"/>
      <c r="AK35" s="45"/>
      <c r="AL35" s="34"/>
      <c r="AM35" s="34"/>
      <c r="AN35" s="34"/>
      <c r="AO35" s="34"/>
      <c r="AP35" s="34"/>
      <c r="AQ35" s="34"/>
      <c r="AR35" s="34"/>
      <c r="AS35" s="34"/>
      <c r="AT35" s="34"/>
      <c r="AU35" s="34"/>
      <c r="AV35" s="34"/>
      <c r="AW35" s="34"/>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row>
    <row r="36" spans="2:79" x14ac:dyDescent="0.3">
      <c r="B36" s="32"/>
      <c r="C36" s="32"/>
      <c r="D36" s="32"/>
      <c r="E36" s="49" t="s">
        <v>18</v>
      </c>
      <c r="F36" s="35"/>
      <c r="G36" s="44"/>
      <c r="H36" s="44"/>
      <c r="I36" s="44"/>
      <c r="J36" s="44"/>
      <c r="K36" s="44"/>
      <c r="L36" s="42"/>
      <c r="M36" s="42"/>
      <c r="N36" s="42"/>
      <c r="O36" s="42"/>
      <c r="P36" s="42"/>
      <c r="Q36" s="42"/>
      <c r="R36" s="74"/>
      <c r="S36" s="74"/>
      <c r="T36" s="74"/>
      <c r="U36" s="74"/>
      <c r="V36" s="74"/>
      <c r="W36" s="74"/>
      <c r="X36" s="74"/>
      <c r="Y36" s="74"/>
      <c r="Z36" s="74"/>
      <c r="AA36" s="74"/>
      <c r="AB36" s="74"/>
      <c r="AC36" s="74"/>
      <c r="AD36" s="74"/>
      <c r="AE36" s="74"/>
      <c r="AF36" s="74"/>
      <c r="AG36" s="34"/>
      <c r="AH36" s="34"/>
      <c r="AI36" s="45"/>
      <c r="AJ36" s="34"/>
      <c r="AK36" s="45"/>
      <c r="AL36" s="34"/>
      <c r="AM36" s="34"/>
      <c r="AN36" s="34"/>
      <c r="AO36" s="34"/>
      <c r="AP36" s="34"/>
      <c r="AQ36" s="34"/>
      <c r="AR36" s="34"/>
      <c r="AS36" s="34"/>
      <c r="AT36" s="34"/>
      <c r="AU36" s="34"/>
      <c r="AV36" s="34"/>
      <c r="AW36" s="34"/>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row>
    <row r="37" spans="2:79" ht="15" customHeight="1" x14ac:dyDescent="0.3">
      <c r="B37" s="32"/>
      <c r="C37" s="32"/>
      <c r="D37" s="32"/>
      <c r="E37" s="138" t="s">
        <v>19</v>
      </c>
      <c r="F37" s="139"/>
      <c r="G37" s="139"/>
      <c r="H37" s="139"/>
      <c r="I37" s="139"/>
      <c r="J37" s="139"/>
      <c r="K37" s="139"/>
      <c r="L37" s="139"/>
      <c r="M37" s="139"/>
      <c r="N37" s="139"/>
      <c r="O37" s="140" t="s">
        <v>74</v>
      </c>
      <c r="P37" s="140"/>
      <c r="Q37" s="42"/>
      <c r="R37" s="74"/>
      <c r="S37" s="74" t="s">
        <v>20</v>
      </c>
      <c r="T37" s="74"/>
      <c r="U37" s="74"/>
      <c r="V37" s="74"/>
      <c r="W37" s="74"/>
      <c r="X37" s="74"/>
      <c r="Y37" s="74"/>
      <c r="Z37" s="74"/>
      <c r="AA37" s="74"/>
      <c r="AB37" s="74"/>
      <c r="AC37" s="74"/>
      <c r="AD37" s="74"/>
      <c r="AE37" s="74"/>
      <c r="AF37" s="74"/>
      <c r="AG37" s="34"/>
      <c r="AH37" s="34"/>
      <c r="AI37" s="45"/>
      <c r="AJ37" s="34"/>
      <c r="AK37" s="45"/>
      <c r="AL37" s="34"/>
      <c r="AM37" s="34"/>
      <c r="AN37" s="34"/>
      <c r="AO37" s="34"/>
      <c r="AP37" s="34"/>
      <c r="AQ37" s="34"/>
      <c r="AR37" s="34"/>
      <c r="AS37" s="34"/>
      <c r="AT37" s="34"/>
      <c r="AU37" s="34"/>
      <c r="AV37" s="34"/>
      <c r="AW37" s="34"/>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row>
    <row r="38" spans="2:79" ht="15" customHeight="1" x14ac:dyDescent="0.3">
      <c r="B38" s="32"/>
      <c r="C38" s="32"/>
      <c r="D38" s="32"/>
      <c r="E38" s="141" t="s">
        <v>21</v>
      </c>
      <c r="F38" s="142"/>
      <c r="G38" s="142"/>
      <c r="H38" s="142"/>
      <c r="I38" s="142"/>
      <c r="J38" s="142"/>
      <c r="K38" s="142"/>
      <c r="L38" s="142"/>
      <c r="M38" s="142"/>
      <c r="N38" s="142"/>
      <c r="O38" s="140"/>
      <c r="P38" s="140"/>
      <c r="Q38" s="42"/>
      <c r="R38" s="74"/>
      <c r="S38" s="74"/>
      <c r="T38" s="74"/>
      <c r="U38" s="74"/>
      <c r="V38" s="74"/>
      <c r="W38" s="74"/>
      <c r="X38" s="74"/>
      <c r="Y38" s="74"/>
      <c r="Z38" s="74"/>
      <c r="AA38" s="74"/>
      <c r="AB38" s="74"/>
      <c r="AC38" s="74"/>
      <c r="AD38" s="74"/>
      <c r="AE38" s="74"/>
      <c r="AF38" s="74"/>
      <c r="AG38" s="34"/>
      <c r="AH38" s="34"/>
      <c r="AI38" s="45"/>
      <c r="AJ38" s="34"/>
      <c r="AK38" s="45"/>
      <c r="AL38" s="34"/>
      <c r="AM38" s="34"/>
      <c r="AN38" s="34"/>
      <c r="AO38" s="34"/>
      <c r="AP38" s="34"/>
      <c r="AQ38" s="34"/>
      <c r="AR38" s="34"/>
      <c r="AS38" s="34"/>
      <c r="AT38" s="34"/>
      <c r="AU38" s="34"/>
      <c r="AV38" s="34"/>
      <c r="AW38" s="34"/>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row>
    <row r="39" spans="2:79" ht="28.95" customHeight="1" x14ac:dyDescent="0.3">
      <c r="B39" s="32"/>
      <c r="C39" s="32"/>
      <c r="D39" s="32"/>
      <c r="E39" s="138" t="s">
        <v>22</v>
      </c>
      <c r="F39" s="139"/>
      <c r="G39" s="139"/>
      <c r="H39" s="139"/>
      <c r="I39" s="139"/>
      <c r="J39" s="139"/>
      <c r="K39" s="139"/>
      <c r="L39" s="139"/>
      <c r="M39" s="139"/>
      <c r="N39" s="139"/>
      <c r="O39" s="129"/>
      <c r="P39" s="129"/>
      <c r="Q39" s="42"/>
      <c r="R39" s="74"/>
      <c r="S39" s="74" t="s">
        <v>23</v>
      </c>
      <c r="T39" s="74"/>
      <c r="U39" s="74"/>
      <c r="V39" s="74"/>
      <c r="W39" s="74"/>
      <c r="X39" s="74"/>
      <c r="Y39" s="74"/>
      <c r="Z39" s="74"/>
      <c r="AA39" s="74"/>
      <c r="AB39" s="74"/>
      <c r="AC39" s="74"/>
      <c r="AD39" s="74"/>
      <c r="AE39" s="74"/>
      <c r="AF39" s="74"/>
      <c r="AG39" s="34"/>
      <c r="AH39" s="34"/>
      <c r="AI39" s="45"/>
      <c r="AJ39" s="34"/>
      <c r="AK39" s="45"/>
      <c r="AL39" s="34"/>
      <c r="AM39" s="34"/>
      <c r="AN39" s="34"/>
      <c r="AO39" s="34"/>
      <c r="AP39" s="34"/>
      <c r="AQ39" s="34"/>
      <c r="AR39" s="34"/>
      <c r="AS39" s="34"/>
      <c r="AT39" s="34"/>
      <c r="AU39" s="34"/>
      <c r="AV39" s="34"/>
      <c r="AW39" s="34"/>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row>
    <row r="40" spans="2:79" ht="15" customHeight="1" x14ac:dyDescent="0.3">
      <c r="B40" s="32"/>
      <c r="C40" s="32"/>
      <c r="D40" s="32"/>
      <c r="E40" s="141" t="s">
        <v>24</v>
      </c>
      <c r="F40" s="142"/>
      <c r="G40" s="142"/>
      <c r="H40" s="142"/>
      <c r="I40" s="142"/>
      <c r="J40" s="142"/>
      <c r="K40" s="142"/>
      <c r="L40" s="142"/>
      <c r="M40" s="142"/>
      <c r="N40" s="142"/>
      <c r="O40" s="140"/>
      <c r="P40" s="140"/>
      <c r="Q40" s="42"/>
      <c r="R40" s="74"/>
      <c r="S40" s="74"/>
      <c r="T40" s="74"/>
      <c r="U40" s="74"/>
      <c r="V40" s="74"/>
      <c r="W40" s="74"/>
      <c r="X40" s="74"/>
      <c r="Y40" s="74"/>
      <c r="Z40" s="74"/>
      <c r="AA40" s="74"/>
      <c r="AB40" s="74"/>
      <c r="AC40" s="74"/>
      <c r="AD40" s="74"/>
      <c r="AE40" s="74"/>
      <c r="AF40" s="74"/>
      <c r="AG40" s="34"/>
      <c r="AH40" s="34"/>
      <c r="AI40" s="45"/>
      <c r="AJ40" s="34"/>
      <c r="AK40" s="45"/>
      <c r="AL40" s="34"/>
      <c r="AM40" s="34"/>
      <c r="AN40" s="34"/>
      <c r="AO40" s="34"/>
      <c r="AP40" s="34"/>
      <c r="AQ40" s="34"/>
      <c r="AR40" s="34"/>
      <c r="AS40" s="34"/>
      <c r="AT40" s="34"/>
      <c r="AU40" s="34"/>
      <c r="AV40" s="34"/>
      <c r="AW40" s="34"/>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row>
    <row r="41" spans="2:79" x14ac:dyDescent="0.3">
      <c r="B41" s="32"/>
      <c r="C41" s="32"/>
      <c r="D41" s="32"/>
      <c r="E41" s="35"/>
      <c r="F41" s="35"/>
      <c r="G41" s="44"/>
      <c r="H41" s="44"/>
      <c r="I41" s="44"/>
      <c r="J41" s="44"/>
      <c r="K41" s="44"/>
      <c r="L41" s="42"/>
      <c r="M41" s="42"/>
      <c r="N41" s="42"/>
      <c r="O41" s="42"/>
      <c r="P41" s="42"/>
      <c r="Q41" s="42"/>
      <c r="R41" s="74"/>
      <c r="S41" s="74"/>
      <c r="T41" s="74"/>
      <c r="U41" s="74"/>
      <c r="V41" s="74"/>
      <c r="W41" s="74"/>
      <c r="X41" s="74"/>
      <c r="Y41" s="74"/>
      <c r="Z41" s="74"/>
      <c r="AA41" s="74"/>
      <c r="AB41" s="74"/>
      <c r="AC41" s="74"/>
      <c r="AD41" s="74"/>
      <c r="AE41" s="74"/>
      <c r="AF41" s="74"/>
      <c r="AG41" s="34"/>
      <c r="AH41" s="34"/>
      <c r="AI41" s="45"/>
      <c r="AJ41" s="34"/>
      <c r="AK41" s="45"/>
      <c r="AL41" s="34"/>
      <c r="AM41" s="34"/>
      <c r="AN41" s="34"/>
      <c r="AO41" s="34"/>
      <c r="AP41" s="34"/>
      <c r="AQ41" s="34"/>
      <c r="AR41" s="34"/>
      <c r="AS41" s="34"/>
      <c r="AT41" s="34"/>
      <c r="AU41" s="34"/>
      <c r="AV41" s="34"/>
      <c r="AW41" s="34"/>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row>
    <row r="42" spans="2:79" x14ac:dyDescent="0.3">
      <c r="B42" s="32"/>
      <c r="C42" s="32"/>
      <c r="D42" s="32"/>
      <c r="E42" s="64" t="s">
        <v>25</v>
      </c>
      <c r="F42" s="64"/>
      <c r="G42" s="65"/>
      <c r="H42" s="44"/>
      <c r="I42" s="44"/>
      <c r="J42" s="44"/>
      <c r="K42" s="44"/>
      <c r="L42" s="42"/>
      <c r="M42" s="42"/>
      <c r="N42" s="42"/>
      <c r="O42" s="42"/>
      <c r="P42" s="42"/>
      <c r="Q42" s="42"/>
      <c r="R42" s="74"/>
      <c r="S42" s="74"/>
      <c r="T42" s="75"/>
      <c r="U42" s="76" t="s">
        <v>26</v>
      </c>
      <c r="V42" s="77" t="s">
        <v>27</v>
      </c>
      <c r="W42" s="78" t="s">
        <v>28</v>
      </c>
      <c r="X42" s="78" t="s">
        <v>29</v>
      </c>
      <c r="Y42" s="191" t="s">
        <v>30</v>
      </c>
      <c r="Z42" s="74"/>
      <c r="AA42" s="74"/>
      <c r="AB42" s="74"/>
      <c r="AC42" s="74"/>
      <c r="AD42" s="86"/>
      <c r="AE42" s="74"/>
      <c r="AF42" s="74"/>
      <c r="AG42" s="34"/>
      <c r="AH42" s="34"/>
      <c r="AI42" s="34"/>
      <c r="AJ42" s="45"/>
      <c r="AK42" s="34"/>
      <c r="AL42" s="45"/>
      <c r="AM42" s="34"/>
      <c r="AN42" s="34"/>
      <c r="AO42" s="34"/>
      <c r="AP42" s="34"/>
      <c r="AQ42" s="34"/>
      <c r="AR42" s="34"/>
      <c r="AS42" s="34"/>
      <c r="AT42" s="34"/>
      <c r="AU42" s="34"/>
      <c r="AV42" s="34"/>
      <c r="AW42" s="34"/>
      <c r="AX42" s="34"/>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row>
    <row r="43" spans="2:79" x14ac:dyDescent="0.3">
      <c r="B43" s="32"/>
      <c r="C43" s="32"/>
      <c r="D43" s="32"/>
      <c r="E43" s="143" t="s">
        <v>31</v>
      </c>
      <c r="F43" s="144"/>
      <c r="G43" s="144"/>
      <c r="H43" s="144"/>
      <c r="I43" s="144"/>
      <c r="J43" s="144"/>
      <c r="K43" s="144"/>
      <c r="L43" s="144"/>
      <c r="M43" s="144"/>
      <c r="N43" s="144"/>
      <c r="O43" s="145"/>
      <c r="P43" s="145"/>
      <c r="Q43" s="42"/>
      <c r="R43" s="74"/>
      <c r="S43" s="74"/>
      <c r="T43" s="79" t="s">
        <v>32</v>
      </c>
      <c r="U43" s="80">
        <f>45579*1.1*1.15*1.05*1.03</f>
        <v>62356.515952500005</v>
      </c>
      <c r="V43" s="81">
        <f>IF(O37="yes",U43*1.1,0)</f>
        <v>0</v>
      </c>
      <c r="W43" s="82"/>
      <c r="X43" s="91"/>
      <c r="Y43" s="192"/>
      <c r="Z43" s="90"/>
      <c r="AA43" s="90"/>
      <c r="AB43" s="90"/>
      <c r="AC43" s="90"/>
      <c r="AD43" s="86"/>
      <c r="AE43" s="74"/>
      <c r="AF43" s="74"/>
      <c r="AG43" s="34"/>
      <c r="AH43" s="34"/>
      <c r="AI43" s="34"/>
      <c r="AJ43" s="45"/>
      <c r="AK43" s="34"/>
      <c r="AL43" s="45"/>
      <c r="AM43" s="34"/>
      <c r="AN43" s="34"/>
      <c r="AO43" s="34"/>
      <c r="AP43" s="34"/>
      <c r="AQ43" s="34"/>
      <c r="AR43" s="34"/>
      <c r="AS43" s="34"/>
      <c r="AT43" s="34"/>
      <c r="AU43" s="34"/>
      <c r="AV43" s="34"/>
      <c r="AW43" s="34"/>
      <c r="AX43" s="34"/>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row>
    <row r="44" spans="2:79" x14ac:dyDescent="0.3">
      <c r="B44" s="32"/>
      <c r="C44" s="32"/>
      <c r="D44" s="32"/>
      <c r="E44" s="146" t="s">
        <v>33</v>
      </c>
      <c r="F44" s="147"/>
      <c r="G44" s="147"/>
      <c r="H44" s="147"/>
      <c r="I44" s="147"/>
      <c r="J44" s="147"/>
      <c r="K44" s="147"/>
      <c r="L44" s="147"/>
      <c r="M44" s="147"/>
      <c r="N44" s="147"/>
      <c r="O44" s="145"/>
      <c r="P44" s="145"/>
      <c r="Q44" s="42"/>
      <c r="R44" s="74"/>
      <c r="S44" s="74"/>
      <c r="T44" s="83" t="s">
        <v>34</v>
      </c>
      <c r="U44" s="84">
        <f>45880*1.1*1.15*1.05*1.03</f>
        <v>62768.313300000009</v>
      </c>
      <c r="V44" s="85">
        <f>IF(O38="yes",U44*1.1,0)</f>
        <v>0</v>
      </c>
      <c r="W44" s="86"/>
      <c r="X44" s="89"/>
      <c r="Y44" s="193"/>
      <c r="Z44" s="90"/>
      <c r="AA44" s="90"/>
      <c r="AB44" s="90"/>
      <c r="AC44" s="90"/>
      <c r="AD44" s="86"/>
      <c r="AE44" s="74"/>
      <c r="AF44" s="74"/>
      <c r="AG44" s="34"/>
      <c r="AH44" s="34"/>
      <c r="AI44" s="34"/>
      <c r="AJ44" s="45"/>
      <c r="AK44" s="34"/>
      <c r="AL44" s="45"/>
      <c r="AM44" s="34"/>
      <c r="AN44" s="34"/>
      <c r="AO44" s="34"/>
      <c r="AP44" s="34"/>
      <c r="AQ44" s="34"/>
      <c r="AR44" s="34"/>
      <c r="AS44" s="34"/>
      <c r="AT44" s="34"/>
      <c r="AU44" s="34"/>
      <c r="AV44" s="34"/>
      <c r="AW44" s="34"/>
      <c r="AX44" s="34"/>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row>
    <row r="45" spans="2:79" x14ac:dyDescent="0.3">
      <c r="B45" s="32"/>
      <c r="C45" s="32"/>
      <c r="D45" s="32"/>
      <c r="E45" s="143" t="s">
        <v>35</v>
      </c>
      <c r="F45" s="144"/>
      <c r="G45" s="144"/>
      <c r="H45" s="144"/>
      <c r="I45" s="144"/>
      <c r="J45" s="144"/>
      <c r="K45" s="144"/>
      <c r="L45" s="144"/>
      <c r="M45" s="144"/>
      <c r="N45" s="144"/>
      <c r="O45" s="148"/>
      <c r="P45" s="148"/>
      <c r="Q45" s="42"/>
      <c r="R45" s="74"/>
      <c r="S45" s="74"/>
      <c r="T45" s="87" t="s">
        <v>36</v>
      </c>
      <c r="U45" s="88">
        <f>7995*1.1*1.15*1.05*1.03</f>
        <v>10937.939512499999</v>
      </c>
      <c r="V45" s="81">
        <f>IF(O39="yes",U45*1.1,0)</f>
        <v>0</v>
      </c>
      <c r="W45" s="82"/>
      <c r="X45" s="91"/>
      <c r="Y45" s="192"/>
      <c r="Z45" s="90"/>
      <c r="AA45" s="90"/>
      <c r="AB45" s="90"/>
      <c r="AC45" s="90"/>
      <c r="AD45" s="74"/>
      <c r="AE45" s="74"/>
      <c r="AF45" s="74"/>
      <c r="AG45" s="34"/>
      <c r="AH45" s="34"/>
      <c r="AI45" s="34"/>
      <c r="AJ45" s="45"/>
      <c r="AK45" s="34"/>
      <c r="AL45" s="45"/>
      <c r="AM45" s="34"/>
      <c r="AN45" s="34"/>
      <c r="AO45" s="34"/>
      <c r="AP45" s="34"/>
      <c r="AQ45" s="34"/>
      <c r="AR45" s="34"/>
      <c r="AS45" s="34"/>
      <c r="AT45" s="34"/>
      <c r="AU45" s="34"/>
      <c r="AV45" s="34"/>
      <c r="AW45" s="34"/>
      <c r="AX45" s="34"/>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row>
    <row r="46" spans="2:79" x14ac:dyDescent="0.3">
      <c r="B46" s="32"/>
      <c r="C46" s="32"/>
      <c r="D46" s="32"/>
      <c r="E46" s="35"/>
      <c r="F46" s="35"/>
      <c r="G46" s="44"/>
      <c r="H46" s="44"/>
      <c r="I46" s="44"/>
      <c r="J46" s="44"/>
      <c r="K46" s="44"/>
      <c r="L46" s="42"/>
      <c r="M46" s="42"/>
      <c r="N46" s="42"/>
      <c r="O46" s="42"/>
      <c r="P46" s="42"/>
      <c r="Q46" s="42"/>
      <c r="R46" s="74"/>
      <c r="S46" s="74"/>
      <c r="T46" s="83" t="s">
        <v>37</v>
      </c>
      <c r="U46" s="84">
        <f>39066*1.1*1.15*1.05*1.03</f>
        <v>53446.096935000009</v>
      </c>
      <c r="V46" s="85">
        <f>IF(O40="yes",U46*1.1,0)</f>
        <v>0</v>
      </c>
      <c r="W46" s="86"/>
      <c r="X46" s="89"/>
      <c r="Y46" s="193"/>
      <c r="Z46" s="90"/>
      <c r="AA46" s="90"/>
      <c r="AB46" s="90"/>
      <c r="AC46" s="90"/>
      <c r="AD46" s="74"/>
      <c r="AE46" s="86"/>
      <c r="AF46" s="74"/>
      <c r="AG46" s="34"/>
      <c r="AH46" s="34"/>
      <c r="AI46" s="34"/>
      <c r="AJ46" s="45"/>
      <c r="AK46" s="34"/>
      <c r="AL46" s="45"/>
      <c r="AM46" s="34"/>
      <c r="AN46" s="34"/>
      <c r="AO46" s="34"/>
      <c r="AP46" s="34"/>
      <c r="AQ46" s="34"/>
      <c r="AR46" s="34"/>
      <c r="AS46" s="34"/>
      <c r="AT46" s="34"/>
      <c r="AU46" s="34"/>
      <c r="AV46" s="34"/>
      <c r="AW46" s="34"/>
      <c r="AX46" s="34"/>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row>
    <row r="47" spans="2:79" x14ac:dyDescent="0.3">
      <c r="B47" s="32"/>
      <c r="C47" s="32"/>
      <c r="D47" s="32"/>
      <c r="E47" s="66" t="s">
        <v>38</v>
      </c>
      <c r="F47" s="66"/>
      <c r="G47" s="66"/>
      <c r="H47" s="53"/>
      <c r="I47" s="53"/>
      <c r="J47" s="53"/>
      <c r="K47" s="53"/>
      <c r="L47" s="53"/>
      <c r="M47" s="53"/>
      <c r="N47" s="53"/>
      <c r="O47" s="33"/>
      <c r="P47" s="33"/>
      <c r="Q47" s="42"/>
      <c r="R47" s="74"/>
      <c r="S47" s="74"/>
      <c r="T47" s="87" t="s">
        <v>39</v>
      </c>
      <c r="U47" s="88">
        <f>78012*1.1*1.15*1.05*1.03</f>
        <v>106728.02217000001</v>
      </c>
      <c r="V47" s="81">
        <f>IF(O43="yes",U47*1.1,0)</f>
        <v>0</v>
      </c>
      <c r="W47" s="82">
        <f>IF(O34&lt;&gt;0,V47*(O32/O34),0)</f>
        <v>0</v>
      </c>
      <c r="X47" s="82"/>
      <c r="Y47" s="192"/>
      <c r="Z47" s="90"/>
      <c r="AA47" s="90"/>
      <c r="AB47" s="90"/>
      <c r="AC47" s="90"/>
      <c r="AD47" s="74"/>
      <c r="AE47" s="86"/>
      <c r="AF47" s="74"/>
      <c r="AG47" s="34"/>
      <c r="AH47" s="34"/>
      <c r="AI47" s="34"/>
      <c r="AJ47" s="45"/>
      <c r="AK47" s="34"/>
      <c r="AL47" s="45"/>
      <c r="AM47" s="34"/>
      <c r="AN47" s="34"/>
      <c r="AO47" s="34"/>
      <c r="AP47" s="34"/>
      <c r="AQ47" s="34"/>
      <c r="AR47" s="34"/>
      <c r="AS47" s="34"/>
      <c r="AT47" s="34"/>
      <c r="AU47" s="34"/>
      <c r="AV47" s="34"/>
      <c r="AW47" s="34"/>
      <c r="AX47" s="34"/>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row>
    <row r="48" spans="2:79" x14ac:dyDescent="0.3">
      <c r="B48" s="32"/>
      <c r="C48" s="32"/>
      <c r="D48" s="32"/>
      <c r="E48" s="130" t="s">
        <v>40</v>
      </c>
      <c r="F48" s="131"/>
      <c r="G48" s="131"/>
      <c r="H48" s="131"/>
      <c r="I48" s="131"/>
      <c r="J48" s="131"/>
      <c r="K48" s="131"/>
      <c r="L48" s="131"/>
      <c r="M48" s="131"/>
      <c r="N48" s="131"/>
      <c r="O48" s="151">
        <v>0</v>
      </c>
      <c r="P48" s="151"/>
      <c r="Q48" s="42"/>
      <c r="R48" s="74"/>
      <c r="S48" s="74"/>
      <c r="T48" s="83" t="s">
        <v>41</v>
      </c>
      <c r="U48" s="84">
        <f>78317*1.1*1.15*1.05*1.03</f>
        <v>107145.29190750001</v>
      </c>
      <c r="V48" s="85">
        <f>IF(O44="yes",U48*1.1,0)</f>
        <v>0</v>
      </c>
      <c r="W48" s="86"/>
      <c r="X48" s="86">
        <f>IF(O34&lt;&gt;0,V48*(O33/O34),0)</f>
        <v>0</v>
      </c>
      <c r="Y48" s="193"/>
      <c r="Z48" s="90"/>
      <c r="AA48" s="90"/>
      <c r="AB48" s="90"/>
      <c r="AC48" s="194"/>
      <c r="AD48" s="74"/>
      <c r="AE48" s="89"/>
      <c r="AF48" s="74"/>
      <c r="AG48" s="34"/>
      <c r="AH48" s="34"/>
      <c r="AI48" s="34"/>
      <c r="AJ48" s="45"/>
      <c r="AK48" s="34"/>
      <c r="AL48" s="45"/>
      <c r="AM48" s="34"/>
      <c r="AN48" s="34"/>
      <c r="AO48" s="34"/>
      <c r="AP48" s="34"/>
      <c r="AQ48" s="34"/>
      <c r="AR48" s="34"/>
      <c r="AS48" s="34"/>
      <c r="AT48" s="34"/>
      <c r="AU48" s="34"/>
      <c r="AV48" s="34"/>
      <c r="AW48" s="34"/>
      <c r="AX48" s="34"/>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row>
    <row r="49" spans="2:80" x14ac:dyDescent="0.3">
      <c r="B49" s="32"/>
      <c r="C49" s="32"/>
      <c r="D49" s="32"/>
      <c r="E49" s="35"/>
      <c r="F49" s="35"/>
      <c r="G49" s="44"/>
      <c r="H49" s="44"/>
      <c r="I49" s="44"/>
      <c r="J49" s="44"/>
      <c r="K49" s="44"/>
      <c r="L49" s="42"/>
      <c r="M49" s="42"/>
      <c r="N49" s="42"/>
      <c r="O49" s="42"/>
      <c r="P49" s="42"/>
      <c r="Q49" s="42"/>
      <c r="R49" s="74"/>
      <c r="S49" s="74"/>
      <c r="T49" s="87" t="s">
        <v>42</v>
      </c>
      <c r="U49" s="88">
        <f>25769*1.1*1.15*1.05*1.03</f>
        <v>35254.504477500006</v>
      </c>
      <c r="V49" s="81">
        <f>IF(O22="yes",U49*1.1,0)</f>
        <v>0</v>
      </c>
      <c r="W49" s="82"/>
      <c r="X49" s="82"/>
      <c r="Y49" s="192">
        <f>IF(O34&lt;&gt;0,V49*(O31/O34),0)</f>
        <v>0</v>
      </c>
      <c r="Z49" s="90"/>
      <c r="AA49" s="90"/>
      <c r="AB49" s="90"/>
      <c r="AC49" s="90"/>
      <c r="AD49" s="74"/>
      <c r="AE49" s="89"/>
      <c r="AF49" s="74"/>
      <c r="AG49" s="34"/>
      <c r="AH49" s="34"/>
      <c r="AI49" s="34"/>
      <c r="AJ49" s="45"/>
      <c r="AK49" s="34"/>
      <c r="AL49" s="45"/>
      <c r="AM49" s="34"/>
      <c r="AN49" s="34"/>
      <c r="AO49" s="34"/>
      <c r="AP49" s="34"/>
      <c r="AQ49" s="34"/>
      <c r="AR49" s="34"/>
      <c r="AS49" s="34"/>
      <c r="AT49" s="34"/>
      <c r="AU49" s="34"/>
      <c r="AV49" s="34"/>
      <c r="AW49" s="34"/>
      <c r="AX49" s="34"/>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row>
    <row r="50" spans="2:80" x14ac:dyDescent="0.3">
      <c r="B50" s="39"/>
      <c r="C50" s="39"/>
      <c r="D50" s="39"/>
      <c r="E50" s="37"/>
      <c r="F50" s="37"/>
      <c r="G50" s="46"/>
      <c r="H50" s="46"/>
      <c r="I50" s="46"/>
      <c r="J50" s="46"/>
      <c r="K50" s="46"/>
      <c r="L50" s="47"/>
      <c r="M50" s="47"/>
      <c r="N50" s="47"/>
      <c r="O50" s="47"/>
      <c r="P50" s="47"/>
      <c r="Q50" s="47"/>
      <c r="R50" s="74"/>
      <c r="S50" s="74"/>
      <c r="T50" s="83" t="s">
        <v>43</v>
      </c>
      <c r="U50" s="84">
        <f>67297*1.1*1.15*1.05*1.03</f>
        <v>92068.857457500009</v>
      </c>
      <c r="V50" s="85">
        <f>IF(O23="yes",U50*1.1,0)</f>
        <v>0</v>
      </c>
      <c r="W50" s="86"/>
      <c r="X50" s="86"/>
      <c r="Y50" s="193">
        <f>IF(O34&lt;&gt;0,V50*(O31/O34),0)</f>
        <v>0</v>
      </c>
      <c r="Z50" s="90"/>
      <c r="AA50" s="90"/>
      <c r="AB50" s="90"/>
      <c r="AC50" s="90"/>
      <c r="AD50" s="74"/>
      <c r="AE50" s="86"/>
      <c r="AF50" s="74"/>
      <c r="AG50" s="34"/>
      <c r="AH50" s="34"/>
      <c r="AI50" s="34"/>
      <c r="AJ50" s="45"/>
      <c r="AK50" s="34"/>
      <c r="AL50" s="45"/>
      <c r="AM50" s="34"/>
      <c r="AN50" s="34"/>
      <c r="AO50" s="34"/>
      <c r="AP50" s="34"/>
      <c r="AQ50" s="34"/>
      <c r="AR50" s="34"/>
      <c r="AS50" s="34"/>
      <c r="AT50" s="34"/>
      <c r="AU50" s="34"/>
      <c r="AV50" s="34"/>
      <c r="AW50" s="34"/>
      <c r="AX50" s="34"/>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row>
    <row r="51" spans="2:80" x14ac:dyDescent="0.3">
      <c r="B51" s="32"/>
      <c r="C51" s="48" t="s">
        <v>44</v>
      </c>
      <c r="D51" s="32"/>
      <c r="E51" s="152" t="s">
        <v>45</v>
      </c>
      <c r="F51" s="153"/>
      <c r="G51" s="153"/>
      <c r="H51" s="153"/>
      <c r="I51" s="153"/>
      <c r="J51" s="153"/>
      <c r="K51" s="153"/>
      <c r="L51" s="153"/>
      <c r="M51" s="153"/>
      <c r="N51" s="153"/>
      <c r="O51" s="154">
        <f>IFERROR(IF(SUM(V43:V46,W47:Y50,V52,V54)&gt;0,SUM(V43:V46,W47:Y50,V52,V54)+34535*1.15+(4371*8*1.15),0),0)</f>
        <v>0</v>
      </c>
      <c r="P51" s="155"/>
      <c r="Q51" s="33"/>
      <c r="R51" s="74"/>
      <c r="S51" s="74"/>
      <c r="T51" s="83"/>
      <c r="U51" s="84"/>
      <c r="V51" s="85"/>
      <c r="W51" s="89"/>
      <c r="X51" s="89"/>
      <c r="Y51" s="195"/>
      <c r="Z51" s="90"/>
      <c r="AA51" s="90"/>
      <c r="AB51" s="90"/>
      <c r="AC51" s="90"/>
      <c r="AD51" s="74"/>
      <c r="AE51" s="89"/>
      <c r="AF51" s="74"/>
      <c r="AG51" s="34"/>
      <c r="AH51" s="34"/>
      <c r="AI51" s="34"/>
      <c r="AJ51" s="34"/>
      <c r="AK51" s="34"/>
      <c r="AL51" s="34"/>
      <c r="AM51" s="34"/>
      <c r="AN51" s="34"/>
      <c r="AO51" s="34"/>
      <c r="AP51" s="54"/>
      <c r="AQ51" s="55"/>
      <c r="AR51" s="34"/>
      <c r="AS51" s="34"/>
      <c r="AT51" s="34"/>
      <c r="AU51" s="34"/>
      <c r="AV51" s="34"/>
      <c r="AW51" s="34"/>
      <c r="AX51" s="34"/>
      <c r="AY51" s="34"/>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row>
    <row r="52" spans="2:80" x14ac:dyDescent="0.3">
      <c r="B52" s="32"/>
      <c r="C52" s="32"/>
      <c r="D52" s="32"/>
      <c r="E52" s="156" t="s">
        <v>46</v>
      </c>
      <c r="F52" s="157"/>
      <c r="G52" s="157"/>
      <c r="H52" s="157"/>
      <c r="I52" s="157"/>
      <c r="J52" s="157"/>
      <c r="K52" s="157"/>
      <c r="L52" s="157"/>
      <c r="M52" s="157"/>
      <c r="N52" s="157"/>
      <c r="O52" s="158">
        <f>O51*0.3</f>
        <v>0</v>
      </c>
      <c r="P52" s="159"/>
      <c r="Q52" s="56"/>
      <c r="R52" s="90"/>
      <c r="S52" s="90"/>
      <c r="T52" s="87" t="s">
        <v>47</v>
      </c>
      <c r="U52" s="88">
        <f>32412*1.1*1.15*1.05*1.03</f>
        <v>44342.776170000005</v>
      </c>
      <c r="V52" s="81">
        <f>IF(O26="yes",U52*1.1,0)</f>
        <v>0</v>
      </c>
      <c r="W52" s="82"/>
      <c r="X52" s="91"/>
      <c r="Y52" s="192"/>
      <c r="Z52" s="90"/>
      <c r="AA52" s="90"/>
      <c r="AB52" s="90"/>
      <c r="AC52" s="90"/>
      <c r="AD52" s="90"/>
      <c r="AE52" s="86"/>
      <c r="AF52" s="74"/>
      <c r="AG52" s="34"/>
      <c r="AH52" s="50"/>
      <c r="AI52" s="50"/>
      <c r="AJ52" s="52"/>
      <c r="AK52" s="50"/>
      <c r="AL52" s="50"/>
      <c r="AM52" s="50"/>
      <c r="AN52" s="57"/>
      <c r="AO52" s="50"/>
      <c r="AP52" s="51"/>
      <c r="AQ52" s="51"/>
      <c r="AR52" s="34"/>
      <c r="AS52" s="34"/>
      <c r="AT52" s="34"/>
      <c r="AU52" s="34"/>
      <c r="AV52" s="34"/>
      <c r="AW52" s="34"/>
      <c r="AX52" s="34"/>
      <c r="AY52" s="34"/>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row>
    <row r="53" spans="2:80" x14ac:dyDescent="0.3">
      <c r="B53" s="32"/>
      <c r="C53" s="32"/>
      <c r="D53" s="32"/>
      <c r="E53" s="160" t="s">
        <v>48</v>
      </c>
      <c r="F53" s="161"/>
      <c r="G53" s="161"/>
      <c r="H53" s="161"/>
      <c r="I53" s="161"/>
      <c r="J53" s="161"/>
      <c r="K53" s="161"/>
      <c r="L53" s="161"/>
      <c r="M53" s="161"/>
      <c r="N53" s="161"/>
      <c r="O53" s="162">
        <f>O51+O52</f>
        <v>0</v>
      </c>
      <c r="P53" s="163"/>
      <c r="Q53" s="56"/>
      <c r="R53" s="90"/>
      <c r="S53" s="90"/>
      <c r="T53" s="87"/>
      <c r="U53" s="88"/>
      <c r="V53" s="81"/>
      <c r="W53" s="91"/>
      <c r="X53" s="91"/>
      <c r="Y53" s="196"/>
      <c r="Z53" s="90"/>
      <c r="AA53" s="90"/>
      <c r="AB53" s="90"/>
      <c r="AC53" s="90"/>
      <c r="AD53" s="74"/>
      <c r="AE53" s="74"/>
      <c r="AF53" s="74"/>
      <c r="AG53" s="34"/>
      <c r="AH53" s="50"/>
      <c r="AI53" s="50"/>
      <c r="AJ53" s="52"/>
      <c r="AK53" s="50"/>
      <c r="AL53" s="50"/>
      <c r="AM53" s="50"/>
      <c r="AN53" s="57"/>
      <c r="AO53" s="50"/>
      <c r="AP53" s="51"/>
      <c r="AQ53" s="51"/>
      <c r="AR53" s="34"/>
      <c r="AS53" s="34"/>
      <c r="AT53" s="34"/>
      <c r="AU53" s="34"/>
      <c r="AV53" s="34"/>
      <c r="AW53" s="34"/>
      <c r="AX53" s="34"/>
      <c r="AY53" s="34"/>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row>
    <row r="54" spans="2:80" x14ac:dyDescent="0.3">
      <c r="B54" s="32"/>
      <c r="C54" s="32"/>
      <c r="D54" s="32"/>
      <c r="E54" s="32"/>
      <c r="F54" s="32"/>
      <c r="G54" s="58"/>
      <c r="H54" s="59"/>
      <c r="I54" s="59"/>
      <c r="J54" s="59"/>
      <c r="K54" s="32"/>
      <c r="L54" s="56"/>
      <c r="M54" s="56"/>
      <c r="N54" s="56"/>
      <c r="O54" s="56"/>
      <c r="P54" s="56"/>
      <c r="Q54" s="56"/>
      <c r="R54" s="90"/>
      <c r="S54" s="90"/>
      <c r="T54" s="92" t="s">
        <v>49</v>
      </c>
      <c r="U54" s="93">
        <f>36.7*1.1*1.15*1.05*1.03</f>
        <v>50.209178250000001</v>
      </c>
      <c r="V54" s="94">
        <f>IF(O34&lt;&gt;0,(O45/O34)*(U54*1.1),0)</f>
        <v>0</v>
      </c>
      <c r="W54" s="95"/>
      <c r="X54" s="95"/>
      <c r="Y54" s="197"/>
      <c r="Z54" s="90"/>
      <c r="AA54" s="90"/>
      <c r="AB54" s="90"/>
      <c r="AC54" s="90"/>
      <c r="AD54" s="74"/>
      <c r="AE54" s="74"/>
      <c r="AF54" s="74"/>
      <c r="AG54" s="34"/>
      <c r="AH54" s="50"/>
      <c r="AI54" s="50"/>
      <c r="AJ54" s="52"/>
      <c r="AK54" s="50"/>
      <c r="AL54" s="50"/>
      <c r="AM54" s="50"/>
      <c r="AN54" s="57"/>
      <c r="AO54" s="50"/>
      <c r="AP54" s="51"/>
      <c r="AQ54" s="51"/>
      <c r="AR54" s="34"/>
      <c r="AS54" s="34"/>
      <c r="AT54" s="34"/>
      <c r="AU54" s="34"/>
      <c r="AV54" s="34"/>
      <c r="AW54" s="34"/>
      <c r="AX54" s="34"/>
      <c r="AY54" s="34"/>
      <c r="AZ54" s="34"/>
      <c r="BA54" s="34"/>
      <c r="BB54" s="34"/>
      <c r="BC54" s="34"/>
      <c r="BD54" s="34"/>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row>
    <row r="55" spans="2:80" ht="28.95" customHeight="1" x14ac:dyDescent="0.3">
      <c r="B55" s="32"/>
      <c r="C55" s="32"/>
      <c r="D55" s="32"/>
      <c r="E55" s="164" t="str">
        <f>"Adjusted Cost Limit (not to exceed "&amp; TEXT(W57,"$#,##0") &amp; " per-unit for New Construction and Adaptive Reuse, or " &amp; TEXT(W58,"$#,##0") &amp; " for Acquisition/Rehab)"</f>
        <v>Adjusted Cost Limit (not to exceed $494,961 per-unit for New Construction and Adaptive Reuse, or $438,349 for Acquisition/Rehab)</v>
      </c>
      <c r="F55" s="165"/>
      <c r="G55" s="165"/>
      <c r="H55" s="165"/>
      <c r="I55" s="165"/>
      <c r="J55" s="165"/>
      <c r="K55" s="165"/>
      <c r="L55" s="165"/>
      <c r="M55" s="165"/>
      <c r="N55" s="165"/>
      <c r="O55" s="166">
        <f>IFERROR(AC59,0)</f>
        <v>0</v>
      </c>
      <c r="P55" s="167"/>
      <c r="Q55" s="56"/>
      <c r="R55" s="90"/>
      <c r="S55" s="90"/>
      <c r="T55" s="90"/>
      <c r="U55" s="86"/>
      <c r="V55" s="86"/>
      <c r="W55" s="86"/>
      <c r="X55" s="86"/>
      <c r="Y55" s="90"/>
      <c r="Z55" s="90"/>
      <c r="AA55" s="90"/>
      <c r="AB55" s="90"/>
      <c r="AC55" s="74"/>
      <c r="AD55" s="198"/>
      <c r="AE55" s="74"/>
      <c r="AF55" s="74"/>
      <c r="AG55" s="34"/>
      <c r="AH55" s="34"/>
      <c r="AI55" s="34"/>
      <c r="AJ55" s="34"/>
      <c r="AK55" s="34"/>
      <c r="AL55" s="34"/>
      <c r="AM55" s="34"/>
      <c r="AN55" s="34"/>
      <c r="AO55" s="34"/>
      <c r="AP55" s="34"/>
      <c r="AQ55" s="34"/>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row>
    <row r="56" spans="2:80" x14ac:dyDescent="0.3">
      <c r="B56" s="32"/>
      <c r="C56" s="32"/>
      <c r="D56" s="32"/>
      <c r="E56" s="32"/>
      <c r="F56" s="32"/>
      <c r="G56" s="58"/>
      <c r="H56" s="168"/>
      <c r="I56" s="168"/>
      <c r="J56" s="168"/>
      <c r="K56" s="32"/>
      <c r="L56" s="56"/>
      <c r="M56" s="56"/>
      <c r="N56" s="56"/>
      <c r="O56" s="56"/>
      <c r="P56" s="56"/>
      <c r="Q56" s="56"/>
      <c r="R56" s="90"/>
      <c r="S56" s="90"/>
      <c r="T56" s="75"/>
      <c r="U56" s="76" t="s">
        <v>50</v>
      </c>
      <c r="V56" s="76" t="s">
        <v>51</v>
      </c>
      <c r="W56" s="77" t="s">
        <v>52</v>
      </c>
      <c r="X56" s="78" t="s">
        <v>53</v>
      </c>
      <c r="Y56" s="78" t="s">
        <v>54</v>
      </c>
      <c r="Z56" s="78" t="s">
        <v>55</v>
      </c>
      <c r="AA56" s="78" t="s">
        <v>56</v>
      </c>
      <c r="AB56" s="78" t="s">
        <v>54</v>
      </c>
      <c r="AC56" s="199" t="s">
        <v>57</v>
      </c>
      <c r="AD56" s="200"/>
      <c r="AE56" s="74"/>
      <c r="AF56" s="201"/>
      <c r="AG56" s="43"/>
      <c r="AH56" s="34"/>
      <c r="AI56" s="34"/>
      <c r="AJ56" s="34"/>
      <c r="AK56" s="34"/>
      <c r="AL56" s="34"/>
      <c r="AM56" s="34"/>
      <c r="AN56" s="34"/>
      <c r="AO56" s="34"/>
      <c r="AP56" s="34"/>
      <c r="AQ56" s="34"/>
      <c r="AR56" s="34"/>
      <c r="AS56" s="34"/>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row>
    <row r="57" spans="2:80" ht="28.95" hidden="1" customHeight="1" x14ac:dyDescent="0.3">
      <c r="B57" s="32"/>
      <c r="C57" s="32"/>
      <c r="D57" s="32"/>
      <c r="E57" s="138" t="s">
        <v>58</v>
      </c>
      <c r="F57" s="139"/>
      <c r="G57" s="139"/>
      <c r="H57" s="139"/>
      <c r="I57" s="139"/>
      <c r="J57" s="139"/>
      <c r="K57" s="139"/>
      <c r="L57" s="139"/>
      <c r="M57" s="139"/>
      <c r="N57" s="139"/>
      <c r="O57" s="149">
        <f>IF(OR(O24="Yes",O25="Yes"),O55*0.1,0)*0</f>
        <v>0</v>
      </c>
      <c r="P57" s="150"/>
      <c r="Q57" s="56"/>
      <c r="R57" s="90"/>
      <c r="S57" s="90"/>
      <c r="T57" s="79" t="s">
        <v>59</v>
      </c>
      <c r="U57" s="96">
        <f>409906*1.05</f>
        <v>430401.30000000005</v>
      </c>
      <c r="V57" s="96">
        <f>193407*1.05</f>
        <v>203077.35</v>
      </c>
      <c r="W57" s="97">
        <f>U57*1.15</f>
        <v>494961.495</v>
      </c>
      <c r="X57" s="202">
        <f>V57*1.15</f>
        <v>233538.95249999998</v>
      </c>
      <c r="Y57" s="202">
        <f>O51+O52</f>
        <v>0</v>
      </c>
      <c r="Z57" s="202">
        <f>IF(Y57&gt;W57,W57,IF(Y57&lt;X57,X57,Y57))</f>
        <v>233538.95249999998</v>
      </c>
      <c r="AA57" s="203">
        <f>IF(O34&lt;&gt;0,(O32+O33)/O34,0)</f>
        <v>0</v>
      </c>
      <c r="AB57" s="204">
        <f>Y57*AA57</f>
        <v>0</v>
      </c>
      <c r="AC57" s="204">
        <f>Z57*AA57</f>
        <v>0</v>
      </c>
      <c r="AD57" s="205"/>
      <c r="AE57" s="74"/>
      <c r="AF57" s="201"/>
      <c r="AG57" s="43"/>
      <c r="AH57" s="34"/>
      <c r="AI57" s="34"/>
      <c r="AJ57" s="34"/>
      <c r="AK57" s="34"/>
      <c r="AL57" s="34"/>
      <c r="AM57" s="34"/>
      <c r="AN57" s="34"/>
      <c r="AO57" s="34"/>
      <c r="AP57" s="34"/>
      <c r="AQ57" s="34"/>
      <c r="AR57" s="34"/>
      <c r="AS57" s="34"/>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row>
    <row r="58" spans="2:80" x14ac:dyDescent="0.3">
      <c r="B58" s="32"/>
      <c r="C58" s="32"/>
      <c r="D58" s="32"/>
      <c r="E58" s="32"/>
      <c r="F58" s="32"/>
      <c r="G58" s="58"/>
      <c r="H58" s="59"/>
      <c r="I58" s="59"/>
      <c r="J58" s="59"/>
      <c r="K58" s="32"/>
      <c r="L58" s="56"/>
      <c r="M58" s="56"/>
      <c r="N58" s="56"/>
      <c r="O58" s="56"/>
      <c r="P58" s="56"/>
      <c r="Q58" s="56"/>
      <c r="R58" s="90"/>
      <c r="S58" s="90"/>
      <c r="T58" s="98" t="s">
        <v>60</v>
      </c>
      <c r="U58" s="99">
        <f>342183*1.05*1.03</f>
        <v>370070.91450000001</v>
      </c>
      <c r="V58" s="99">
        <f>109597*1.05</f>
        <v>115076.85</v>
      </c>
      <c r="W58" s="100">
        <f>U58*1.15*1.03</f>
        <v>438348.99822524999</v>
      </c>
      <c r="X58" s="201">
        <f>V58*1.15</f>
        <v>132338.3775</v>
      </c>
      <c r="Y58" s="201">
        <f>O51+O52</f>
        <v>0</v>
      </c>
      <c r="Z58" s="201">
        <f>IF(Y58&gt;W58,W58,IF(Y58&lt;X58,X58,Y58))</f>
        <v>132338.3775</v>
      </c>
      <c r="AA58" s="206">
        <f>IF(O34&lt;&gt;0,O31/O34,0)</f>
        <v>0</v>
      </c>
      <c r="AB58" s="103">
        <f>Y58*AA58</f>
        <v>0</v>
      </c>
      <c r="AC58" s="103">
        <f>Z58*AA58</f>
        <v>0</v>
      </c>
      <c r="AD58" s="207"/>
      <c r="AE58" s="74"/>
      <c r="AF58" s="74"/>
      <c r="AG58" s="34"/>
      <c r="AH58" s="34"/>
      <c r="AI58" s="34"/>
      <c r="AJ58" s="34"/>
      <c r="AK58" s="34"/>
      <c r="AL58" s="34"/>
      <c r="AM58" s="34"/>
      <c r="AN58" s="34"/>
      <c r="AO58" s="34"/>
      <c r="AP58" s="34"/>
      <c r="AQ58" s="34"/>
      <c r="AR58" s="34"/>
      <c r="AS58" s="34"/>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row>
    <row r="59" spans="2:80" x14ac:dyDescent="0.3">
      <c r="B59" s="32"/>
      <c r="C59" s="32"/>
      <c r="D59" s="32"/>
      <c r="E59" s="176" t="s">
        <v>61</v>
      </c>
      <c r="F59" s="177"/>
      <c r="G59" s="177"/>
      <c r="H59" s="177"/>
      <c r="I59" s="177"/>
      <c r="J59" s="177"/>
      <c r="K59" s="177"/>
      <c r="L59" s="177"/>
      <c r="M59" s="177"/>
      <c r="N59" s="177"/>
      <c r="O59" s="178">
        <f>O55</f>
        <v>0</v>
      </c>
      <c r="P59" s="179"/>
      <c r="Q59" s="56"/>
      <c r="R59" s="90"/>
      <c r="S59" s="90"/>
      <c r="T59" s="101"/>
      <c r="U59" s="102"/>
      <c r="V59" s="102"/>
      <c r="W59" s="101"/>
      <c r="X59" s="102"/>
      <c r="Y59" s="208"/>
      <c r="Z59" s="102"/>
      <c r="AA59" s="102"/>
      <c r="AB59" s="208">
        <f>AB57+AB58</f>
        <v>0</v>
      </c>
      <c r="AC59" s="208">
        <f>AC57+AC58</f>
        <v>0</v>
      </c>
      <c r="AD59" s="209"/>
      <c r="AE59" s="103"/>
      <c r="AF59" s="74"/>
      <c r="AG59" s="34"/>
      <c r="AH59" s="34"/>
      <c r="AI59" s="34"/>
      <c r="AJ59" s="34"/>
      <c r="AK59" s="34"/>
      <c r="AL59" s="34"/>
      <c r="AM59" s="34"/>
      <c r="AN59" s="34"/>
      <c r="AO59" s="34"/>
      <c r="AP59" s="34"/>
      <c r="AQ59" s="34"/>
      <c r="AR59" s="34"/>
      <c r="AS59" s="34"/>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row>
    <row r="60" spans="2:80" x14ac:dyDescent="0.3">
      <c r="B60" s="32"/>
      <c r="C60" s="32"/>
      <c r="D60" s="32"/>
      <c r="E60" s="180" t="s">
        <v>62</v>
      </c>
      <c r="F60" s="181"/>
      <c r="G60" s="181"/>
      <c r="H60" s="181"/>
      <c r="I60" s="181"/>
      <c r="J60" s="181"/>
      <c r="K60" s="181"/>
      <c r="L60" s="181"/>
      <c r="M60" s="181"/>
      <c r="N60" s="181"/>
      <c r="O60" s="182">
        <f>IFERROR((O27-O21-O48)/O34,0)</f>
        <v>0</v>
      </c>
      <c r="P60" s="183"/>
      <c r="Q60" s="56"/>
      <c r="R60" s="90"/>
      <c r="S60" s="74" t="s">
        <v>63</v>
      </c>
      <c r="T60" s="74"/>
      <c r="U60" s="103"/>
      <c r="V60" s="103"/>
      <c r="W60" s="74"/>
      <c r="X60" s="103"/>
      <c r="Y60" s="74"/>
      <c r="Z60" s="74"/>
      <c r="AA60" s="74"/>
      <c r="AB60" s="74"/>
      <c r="AC60" s="103"/>
      <c r="AD60" s="74"/>
      <c r="AE60" s="74"/>
      <c r="AF60" s="74"/>
      <c r="AG60" s="34"/>
      <c r="AH60" s="34"/>
      <c r="AI60" s="34"/>
      <c r="AJ60" s="34"/>
      <c r="AK60" s="34"/>
      <c r="AL60" s="34"/>
      <c r="AM60" s="34"/>
      <c r="AN60" s="34"/>
      <c r="AO60" s="34"/>
      <c r="AP60" s="34"/>
      <c r="AQ60" s="34"/>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row>
    <row r="61" spans="2:80" x14ac:dyDescent="0.3">
      <c r="B61" s="32"/>
      <c r="C61" s="32"/>
      <c r="D61" s="32"/>
      <c r="E61" s="35"/>
      <c r="F61" s="35"/>
      <c r="G61" s="44"/>
      <c r="H61" s="44"/>
      <c r="I61" s="44"/>
      <c r="J61" s="44"/>
      <c r="K61" s="44"/>
      <c r="L61" s="42"/>
      <c r="M61" s="42"/>
      <c r="N61" s="42"/>
      <c r="O61" s="42"/>
      <c r="P61" s="42"/>
      <c r="Q61" s="42"/>
      <c r="R61" s="90"/>
      <c r="S61" s="90"/>
      <c r="T61" s="74"/>
      <c r="U61" s="74"/>
      <c r="V61" s="74"/>
      <c r="W61" s="74"/>
      <c r="X61" s="74"/>
      <c r="Y61" s="74"/>
      <c r="Z61" s="74"/>
      <c r="AA61" s="74"/>
      <c r="AB61" s="74"/>
      <c r="AC61" s="74"/>
      <c r="AD61" s="74"/>
      <c r="AE61" s="74"/>
      <c r="AF61" s="74"/>
      <c r="AG61" s="34"/>
      <c r="AH61" s="34"/>
      <c r="AI61" s="34"/>
      <c r="AJ61" s="34"/>
      <c r="AK61" s="34"/>
      <c r="AL61" s="34"/>
      <c r="AM61" s="34"/>
      <c r="AN61" s="34"/>
      <c r="AO61" s="34"/>
      <c r="AP61" s="34"/>
      <c r="AQ61" s="34"/>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row>
    <row r="62" spans="2:80" x14ac:dyDescent="0.3">
      <c r="B62" s="39"/>
      <c r="C62" s="60" t="s">
        <v>64</v>
      </c>
      <c r="D62" s="39"/>
      <c r="E62" s="37"/>
      <c r="F62" s="37"/>
      <c r="G62" s="46"/>
      <c r="H62" s="46"/>
      <c r="I62" s="46"/>
      <c r="J62" s="46"/>
      <c r="K62" s="46"/>
      <c r="L62" s="47"/>
      <c r="M62" s="47"/>
      <c r="N62" s="47"/>
      <c r="O62" s="47"/>
      <c r="P62" s="47"/>
      <c r="Q62" s="47"/>
      <c r="R62" s="90"/>
      <c r="S62" s="90"/>
      <c r="T62" s="74"/>
      <c r="U62" s="74"/>
      <c r="V62" s="74"/>
      <c r="W62" s="74"/>
      <c r="X62" s="74"/>
      <c r="Y62" s="74"/>
      <c r="Z62" s="74"/>
      <c r="AA62" s="74"/>
      <c r="AB62" s="74"/>
      <c r="AC62" s="74"/>
      <c r="AD62" s="74"/>
      <c r="AE62" s="74"/>
      <c r="AF62" s="74"/>
      <c r="AG62" s="34"/>
      <c r="AH62" s="34"/>
      <c r="AI62" s="34"/>
      <c r="AJ62" s="34"/>
      <c r="AK62" s="34"/>
      <c r="AL62" s="34"/>
      <c r="AM62" s="34"/>
      <c r="AN62" s="34"/>
      <c r="AO62" s="34"/>
      <c r="AP62" s="34"/>
      <c r="AQ62" s="34"/>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row>
    <row r="63" spans="2:80" x14ac:dyDescent="0.3">
      <c r="B63" s="32"/>
      <c r="C63" s="32"/>
      <c r="D63" s="32"/>
      <c r="E63" s="184" t="s">
        <v>65</v>
      </c>
      <c r="F63" s="185"/>
      <c r="G63" s="185"/>
      <c r="H63" s="185"/>
      <c r="I63" s="185"/>
      <c r="J63" s="185"/>
      <c r="K63" s="185"/>
      <c r="L63" s="185"/>
      <c r="M63" s="185"/>
      <c r="N63" s="185"/>
      <c r="O63" s="185"/>
      <c r="P63" s="186"/>
      <c r="Q63" s="56"/>
      <c r="R63" s="90"/>
      <c r="S63" s="90"/>
      <c r="T63" s="90"/>
      <c r="U63" s="90"/>
      <c r="V63" s="89"/>
      <c r="W63" s="90"/>
      <c r="X63" s="90"/>
      <c r="Y63" s="90"/>
      <c r="Z63" s="210"/>
      <c r="AA63" s="90"/>
      <c r="AB63" s="74"/>
      <c r="AC63" s="74"/>
      <c r="AD63" s="74"/>
      <c r="AE63" s="74"/>
      <c r="AF63" s="74"/>
      <c r="AG63" s="34"/>
      <c r="AH63" s="34"/>
      <c r="AI63" s="34"/>
      <c r="AJ63" s="34"/>
      <c r="AK63" s="34"/>
      <c r="AL63" s="34"/>
      <c r="AM63" s="34"/>
      <c r="AN63" s="34"/>
      <c r="AO63" s="34"/>
      <c r="AP63" s="34"/>
      <c r="AQ63" s="34"/>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row>
    <row r="64" spans="2:80" x14ac:dyDescent="0.3">
      <c r="B64" s="32"/>
      <c r="C64" s="32"/>
      <c r="D64" s="32"/>
      <c r="E64" s="187"/>
      <c r="F64" s="188"/>
      <c r="G64" s="188"/>
      <c r="H64" s="188"/>
      <c r="I64" s="188"/>
      <c r="J64" s="188"/>
      <c r="K64" s="188"/>
      <c r="L64" s="188"/>
      <c r="M64" s="188"/>
      <c r="N64" s="188"/>
      <c r="O64" s="188"/>
      <c r="P64" s="189"/>
      <c r="Q64" s="33"/>
      <c r="R64" s="90"/>
      <c r="S64" s="90"/>
      <c r="T64" s="74"/>
      <c r="U64" s="74"/>
      <c r="V64" s="74"/>
      <c r="W64" s="74"/>
      <c r="X64" s="74"/>
      <c r="Y64" s="74"/>
      <c r="Z64" s="74"/>
      <c r="AA64" s="74"/>
      <c r="AB64" s="211"/>
      <c r="AC64" s="74"/>
      <c r="AD64" s="74"/>
      <c r="AE64" s="74"/>
      <c r="AF64" s="74"/>
      <c r="AG64" s="34"/>
      <c r="AH64" s="34"/>
      <c r="AI64" s="34"/>
      <c r="AJ64" s="34"/>
      <c r="AK64" s="34"/>
      <c r="AL64" s="34"/>
      <c r="AM64" s="34"/>
      <c r="AN64" s="34"/>
      <c r="AO64" s="34"/>
      <c r="AP64" s="34"/>
      <c r="AQ64" s="34"/>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row>
    <row r="65" spans="2:67" x14ac:dyDescent="0.3">
      <c r="B65" s="32"/>
      <c r="C65" s="32"/>
      <c r="D65" s="32"/>
      <c r="E65" s="173" t="s">
        <v>66</v>
      </c>
      <c r="F65" s="174"/>
      <c r="G65" s="174"/>
      <c r="H65" s="174"/>
      <c r="I65" s="174"/>
      <c r="J65" s="174"/>
      <c r="K65" s="174"/>
      <c r="L65" s="174"/>
      <c r="M65" s="174"/>
      <c r="N65" s="174"/>
      <c r="O65" s="174"/>
      <c r="P65" s="175"/>
      <c r="Q65" s="33"/>
      <c r="R65" s="90"/>
      <c r="S65" s="90"/>
      <c r="T65" s="74"/>
      <c r="U65" s="74"/>
      <c r="V65" s="74"/>
      <c r="W65" s="74"/>
      <c r="X65" s="74"/>
      <c r="Y65" s="74"/>
      <c r="Z65" s="74"/>
      <c r="AA65" s="74"/>
      <c r="AB65" s="86"/>
      <c r="AC65" s="74"/>
      <c r="AD65" s="74"/>
      <c r="AE65" s="74"/>
      <c r="AF65" s="74"/>
      <c r="AG65" s="34"/>
      <c r="AH65" s="34"/>
      <c r="AI65" s="34"/>
      <c r="AJ65" s="34"/>
      <c r="AK65" s="34"/>
      <c r="AL65" s="34"/>
      <c r="AM65" s="34"/>
      <c r="AN65" s="34"/>
      <c r="AO65" s="34"/>
      <c r="AP65" s="34"/>
      <c r="AQ65" s="34"/>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row>
    <row r="66" spans="2:67" ht="28.95" customHeight="1" x14ac:dyDescent="0.3">
      <c r="B66" s="32"/>
      <c r="C66" s="32"/>
      <c r="D66" s="32"/>
      <c r="E66" s="61" t="s">
        <v>67</v>
      </c>
      <c r="F66" s="169" t="s">
        <v>68</v>
      </c>
      <c r="G66" s="169"/>
      <c r="H66" s="169"/>
      <c r="I66" s="169"/>
      <c r="J66" s="169"/>
      <c r="K66" s="169"/>
      <c r="L66" s="169"/>
      <c r="M66" s="169"/>
      <c r="N66" s="169"/>
      <c r="O66" s="169"/>
      <c r="P66" s="170"/>
      <c r="Q66" s="32"/>
      <c r="R66" s="90"/>
      <c r="S66" s="90"/>
      <c r="T66" s="74"/>
      <c r="U66" s="74"/>
      <c r="V66" s="74"/>
      <c r="W66" s="74"/>
      <c r="X66" s="74"/>
      <c r="Y66" s="74"/>
      <c r="Z66" s="74"/>
      <c r="AA66" s="74"/>
      <c r="AB66" s="90"/>
      <c r="AC66" s="74"/>
      <c r="AD66" s="74"/>
      <c r="AE66" s="74"/>
      <c r="AF66" s="74"/>
      <c r="AG66" s="34"/>
      <c r="AH66" s="34"/>
      <c r="AI66" s="34"/>
      <c r="AJ66" s="34"/>
      <c r="AK66" s="34"/>
      <c r="AL66" s="34"/>
      <c r="AM66" s="34"/>
      <c r="AN66" s="34"/>
      <c r="AO66" s="34"/>
      <c r="AP66" s="34"/>
      <c r="AQ66" s="34"/>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row>
    <row r="67" spans="2:67" ht="28.95" customHeight="1" x14ac:dyDescent="0.3">
      <c r="B67" s="32"/>
      <c r="C67" s="32"/>
      <c r="D67" s="32"/>
      <c r="E67" s="61" t="s">
        <v>67</v>
      </c>
      <c r="F67" s="169" t="s">
        <v>69</v>
      </c>
      <c r="G67" s="169"/>
      <c r="H67" s="169"/>
      <c r="I67" s="169"/>
      <c r="J67" s="169"/>
      <c r="K67" s="169"/>
      <c r="L67" s="169"/>
      <c r="M67" s="169"/>
      <c r="N67" s="169"/>
      <c r="O67" s="169"/>
      <c r="P67" s="170"/>
      <c r="Q67" s="32"/>
      <c r="R67" s="90"/>
      <c r="S67" s="90"/>
      <c r="T67" s="74"/>
      <c r="U67" s="74"/>
      <c r="V67" s="74"/>
      <c r="W67" s="74"/>
      <c r="X67" s="74"/>
      <c r="Y67" s="74"/>
      <c r="Z67" s="74"/>
      <c r="AA67" s="74"/>
      <c r="AB67" s="74"/>
      <c r="AC67" s="74"/>
      <c r="AD67" s="74"/>
      <c r="AE67" s="74"/>
      <c r="AF67" s="74"/>
      <c r="AG67" s="34"/>
      <c r="AH67" s="34"/>
      <c r="AI67" s="34"/>
      <c r="AJ67" s="34"/>
      <c r="AK67" s="34"/>
      <c r="AL67" s="34"/>
      <c r="AM67" s="34"/>
      <c r="AN67" s="34"/>
      <c r="AO67" s="34"/>
      <c r="AP67" s="34"/>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row>
    <row r="68" spans="2:67" ht="28.95" customHeight="1" x14ac:dyDescent="0.3">
      <c r="B68" s="32"/>
      <c r="C68" s="32"/>
      <c r="D68" s="32"/>
      <c r="E68" s="61" t="s">
        <v>67</v>
      </c>
      <c r="F68" s="169" t="s">
        <v>70</v>
      </c>
      <c r="G68" s="169"/>
      <c r="H68" s="169"/>
      <c r="I68" s="169"/>
      <c r="J68" s="169"/>
      <c r="K68" s="169"/>
      <c r="L68" s="169"/>
      <c r="M68" s="169"/>
      <c r="N68" s="169"/>
      <c r="O68" s="169"/>
      <c r="P68" s="170"/>
      <c r="Q68" s="32"/>
      <c r="R68" s="90"/>
      <c r="S68" s="90"/>
      <c r="T68" s="74"/>
      <c r="U68" s="74"/>
      <c r="V68" s="74"/>
      <c r="W68" s="74"/>
      <c r="X68" s="74"/>
      <c r="Y68" s="74"/>
      <c r="Z68" s="74"/>
      <c r="AA68" s="74"/>
      <c r="AB68" s="74"/>
      <c r="AC68" s="74"/>
      <c r="AD68" s="74"/>
      <c r="AE68" s="74"/>
      <c r="AF68" s="74"/>
      <c r="AG68" s="34"/>
      <c r="AH68" s="34"/>
      <c r="AI68" s="34"/>
      <c r="AJ68" s="34"/>
      <c r="AK68" s="34"/>
      <c r="AL68" s="34"/>
      <c r="AM68" s="34"/>
      <c r="AN68" s="34"/>
      <c r="AO68" s="34"/>
      <c r="AP68" s="34"/>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row>
    <row r="69" spans="2:67" ht="28.95" customHeight="1" x14ac:dyDescent="0.3">
      <c r="B69" s="32"/>
      <c r="C69" s="32"/>
      <c r="D69" s="32"/>
      <c r="E69" s="61" t="s">
        <v>67</v>
      </c>
      <c r="F69" s="169" t="s">
        <v>71</v>
      </c>
      <c r="G69" s="169"/>
      <c r="H69" s="169"/>
      <c r="I69" s="169"/>
      <c r="J69" s="169"/>
      <c r="K69" s="169"/>
      <c r="L69" s="169"/>
      <c r="M69" s="169"/>
      <c r="N69" s="169"/>
      <c r="O69" s="169"/>
      <c r="P69" s="170"/>
      <c r="Q69" s="32"/>
      <c r="R69" s="90"/>
      <c r="S69" s="90"/>
      <c r="T69" s="74"/>
      <c r="U69" s="74"/>
      <c r="V69" s="74"/>
      <c r="W69" s="74"/>
      <c r="X69" s="74"/>
      <c r="Y69" s="74"/>
      <c r="Z69" s="74"/>
      <c r="AA69" s="74"/>
      <c r="AB69" s="74"/>
      <c r="AC69" s="74"/>
      <c r="AD69" s="74"/>
      <c r="AE69" s="74"/>
      <c r="AF69" s="74"/>
      <c r="AG69" s="34"/>
      <c r="AH69" s="34"/>
      <c r="AI69" s="34"/>
      <c r="AJ69" s="34"/>
      <c r="AK69" s="34"/>
      <c r="AL69" s="34"/>
      <c r="AM69" s="34"/>
      <c r="AN69" s="34"/>
      <c r="AO69" s="34"/>
      <c r="AP69" s="34"/>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row>
    <row r="70" spans="2:67" ht="50.25" customHeight="1" x14ac:dyDescent="0.3">
      <c r="B70" s="32"/>
      <c r="C70" s="32"/>
      <c r="D70" s="32"/>
      <c r="E70" s="62" t="s">
        <v>67</v>
      </c>
      <c r="F70" s="171" t="s">
        <v>72</v>
      </c>
      <c r="G70" s="171"/>
      <c r="H70" s="171"/>
      <c r="I70" s="171"/>
      <c r="J70" s="171"/>
      <c r="K70" s="171"/>
      <c r="L70" s="171"/>
      <c r="M70" s="171"/>
      <c r="N70" s="171"/>
      <c r="O70" s="171"/>
      <c r="P70" s="172"/>
      <c r="Q70" s="32"/>
      <c r="R70" s="74"/>
      <c r="S70" s="74"/>
      <c r="T70" s="74"/>
      <c r="U70" s="74"/>
      <c r="V70" s="74"/>
      <c r="W70" s="74"/>
      <c r="X70" s="74"/>
      <c r="Y70" s="74"/>
      <c r="Z70" s="74"/>
      <c r="AA70" s="74"/>
      <c r="AB70" s="74"/>
      <c r="AC70" s="74"/>
      <c r="AD70" s="74"/>
      <c r="AE70" s="74"/>
      <c r="AF70" s="74"/>
      <c r="AG70" s="34"/>
      <c r="AH70" s="34"/>
      <c r="AI70" s="34"/>
      <c r="AJ70" s="34"/>
      <c r="AK70" s="34"/>
      <c r="AL70" s="34"/>
      <c r="AM70" s="34"/>
      <c r="AN70" s="34"/>
      <c r="AO70" s="34"/>
      <c r="AP70" s="34"/>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row>
    <row r="71" spans="2:67" x14ac:dyDescent="0.3">
      <c r="B71" s="32"/>
      <c r="C71" s="32"/>
      <c r="D71" s="32"/>
      <c r="E71" s="32"/>
      <c r="F71" s="32"/>
      <c r="G71" s="32"/>
      <c r="H71" s="32"/>
      <c r="I71" s="32"/>
      <c r="J71" s="32"/>
      <c r="K71" s="32"/>
      <c r="L71" s="32"/>
      <c r="M71" s="32"/>
      <c r="N71" s="32"/>
      <c r="O71" s="32"/>
      <c r="P71" s="32"/>
      <c r="Q71" s="32"/>
      <c r="R71" s="74"/>
      <c r="S71" s="74"/>
      <c r="T71" s="74"/>
      <c r="U71" s="74"/>
      <c r="V71" s="74"/>
      <c r="W71" s="74"/>
      <c r="X71" s="74"/>
      <c r="Y71" s="74"/>
      <c r="Z71" s="74"/>
      <c r="AA71" s="74"/>
      <c r="AB71" s="74"/>
      <c r="AC71" s="198"/>
      <c r="AD71" s="74"/>
      <c r="AE71" s="74"/>
      <c r="AF71" s="74"/>
      <c r="AG71" s="34"/>
      <c r="AH71" s="34"/>
      <c r="AI71" s="34"/>
      <c r="AJ71" s="34"/>
      <c r="AK71" s="34"/>
      <c r="AL71" s="34"/>
      <c r="AM71" s="34"/>
      <c r="AN71" s="34"/>
      <c r="AO71" s="34"/>
      <c r="AP71" s="34"/>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row>
    <row r="72" spans="2:67" s="15" customFormat="1" x14ac:dyDescent="0.3">
      <c r="M72" s="34"/>
      <c r="N72" s="34"/>
      <c r="O72" s="34"/>
      <c r="P72" s="34"/>
      <c r="Q72" s="34"/>
      <c r="R72" s="74"/>
      <c r="S72" s="74"/>
      <c r="T72" s="74"/>
      <c r="U72" s="74"/>
      <c r="V72" s="74"/>
      <c r="W72" s="74"/>
      <c r="X72" s="74"/>
      <c r="Y72" s="74"/>
      <c r="Z72" s="74"/>
      <c r="AA72" s="74"/>
      <c r="AB72" s="74"/>
      <c r="AC72" s="74"/>
      <c r="AD72" s="74"/>
      <c r="AE72" s="74"/>
      <c r="AF72" s="74"/>
      <c r="AG72" s="34"/>
      <c r="AH72" s="34"/>
      <c r="AI72" s="34"/>
      <c r="AJ72" s="34"/>
      <c r="AK72" s="34"/>
      <c r="AL72" s="34"/>
      <c r="AM72" s="34"/>
      <c r="AN72" s="34"/>
      <c r="AO72" s="34"/>
      <c r="AP72" s="34"/>
      <c r="AQ72" s="34"/>
      <c r="AR72" s="34"/>
      <c r="AS72" s="34"/>
      <c r="AT72" s="34"/>
      <c r="AU72" s="34"/>
      <c r="AV72" s="34"/>
      <c r="AW72" s="34"/>
    </row>
    <row r="73" spans="2:67" s="15" customFormat="1" x14ac:dyDescent="0.3">
      <c r="M73" s="34"/>
      <c r="N73" s="34"/>
      <c r="O73" s="34"/>
      <c r="P73" s="34"/>
      <c r="Q73" s="34"/>
      <c r="R73" s="74"/>
      <c r="S73" s="74"/>
      <c r="T73" s="74"/>
      <c r="U73" s="74"/>
      <c r="V73" s="74"/>
      <c r="W73" s="74"/>
      <c r="X73" s="74"/>
      <c r="Y73" s="74"/>
      <c r="Z73" s="74"/>
      <c r="AA73" s="74"/>
      <c r="AB73" s="74"/>
      <c r="AC73" s="74"/>
      <c r="AD73" s="74"/>
      <c r="AE73" s="74"/>
      <c r="AF73" s="74"/>
      <c r="AG73" s="34"/>
      <c r="AH73" s="34"/>
      <c r="AI73" s="34"/>
      <c r="AJ73" s="34"/>
      <c r="AK73" s="34"/>
      <c r="AL73" s="34"/>
      <c r="AM73" s="34"/>
      <c r="AT73" s="34"/>
      <c r="AU73" s="34"/>
      <c r="AV73" s="34"/>
      <c r="AW73" s="34"/>
    </row>
    <row r="74" spans="2:67" s="15" customFormat="1" x14ac:dyDescent="0.3">
      <c r="M74" s="34"/>
      <c r="N74" s="34"/>
      <c r="O74" s="34"/>
      <c r="P74" s="34"/>
      <c r="Q74" s="34"/>
      <c r="R74" s="74"/>
      <c r="S74" s="74"/>
      <c r="T74" s="74"/>
      <c r="U74" s="74"/>
      <c r="V74" s="74"/>
      <c r="W74" s="74"/>
      <c r="X74" s="74"/>
      <c r="Y74" s="74"/>
      <c r="Z74" s="74"/>
      <c r="AA74" s="74"/>
      <c r="AB74" s="74"/>
      <c r="AC74" s="74"/>
      <c r="AD74" s="74"/>
      <c r="AE74" s="74"/>
      <c r="AF74" s="74"/>
      <c r="AG74" s="34"/>
      <c r="AH74" s="34"/>
      <c r="AI74" s="34"/>
      <c r="AJ74" s="34"/>
      <c r="AK74" s="34"/>
      <c r="AL74" s="34"/>
      <c r="AM74" s="34"/>
      <c r="AT74" s="34"/>
      <c r="AU74" s="34"/>
      <c r="AV74" s="34"/>
      <c r="AW74" s="34"/>
    </row>
    <row r="75" spans="2:67" s="15" customFormat="1" x14ac:dyDescent="0.3">
      <c r="M75" s="34"/>
      <c r="N75" s="34"/>
      <c r="O75" s="34"/>
      <c r="P75" s="34"/>
      <c r="Q75" s="34"/>
      <c r="R75" s="74"/>
      <c r="S75" s="74"/>
      <c r="T75" s="74"/>
      <c r="U75" s="74"/>
      <c r="V75" s="74"/>
      <c r="W75" s="74"/>
      <c r="X75" s="74"/>
      <c r="Y75" s="74"/>
      <c r="Z75" s="74"/>
      <c r="AA75" s="74"/>
      <c r="AB75" s="74"/>
      <c r="AC75" s="74"/>
      <c r="AD75" s="74"/>
      <c r="AE75" s="74"/>
      <c r="AF75" s="74"/>
      <c r="AG75" s="34"/>
      <c r="AH75" s="34"/>
      <c r="AI75" s="34"/>
      <c r="AJ75" s="34"/>
      <c r="AK75" s="34"/>
      <c r="AL75" s="34"/>
      <c r="AM75" s="34"/>
      <c r="AT75" s="34"/>
      <c r="AU75" s="34"/>
      <c r="AV75" s="34"/>
      <c r="AW75" s="34"/>
    </row>
    <row r="76" spans="2:67" s="15" customFormat="1" x14ac:dyDescent="0.3">
      <c r="M76" s="34"/>
      <c r="N76" s="34"/>
      <c r="O76" s="34"/>
      <c r="P76" s="34"/>
      <c r="Q76" s="34"/>
      <c r="R76" s="74"/>
      <c r="S76" s="74"/>
      <c r="T76" s="74"/>
      <c r="U76" s="74"/>
      <c r="V76" s="74"/>
      <c r="W76" s="74"/>
      <c r="X76" s="74"/>
      <c r="Y76" s="74"/>
      <c r="Z76" s="74"/>
      <c r="AA76" s="74"/>
      <c r="AB76" s="74"/>
      <c r="AC76" s="74"/>
      <c r="AD76" s="74"/>
      <c r="AE76" s="74"/>
      <c r="AF76" s="74"/>
      <c r="AG76" s="34"/>
      <c r="AH76" s="34"/>
      <c r="AI76" s="34"/>
      <c r="AJ76" s="34"/>
      <c r="AK76" s="34"/>
      <c r="AL76" s="34"/>
      <c r="AM76" s="34"/>
      <c r="AT76" s="34"/>
      <c r="AU76" s="34"/>
      <c r="AV76" s="34"/>
      <c r="AW76" s="34"/>
    </row>
    <row r="77" spans="2:67" s="15" customFormat="1" x14ac:dyDescent="0.3">
      <c r="M77" s="34"/>
      <c r="N77" s="34"/>
      <c r="O77" s="34"/>
      <c r="P77" s="34"/>
      <c r="Q77" s="34"/>
      <c r="R77" s="74"/>
      <c r="S77" s="74"/>
      <c r="T77" s="74"/>
      <c r="U77" s="74"/>
      <c r="V77" s="74"/>
      <c r="W77" s="74"/>
      <c r="X77" s="74"/>
      <c r="Y77" s="74"/>
      <c r="Z77" s="74"/>
      <c r="AA77" s="74"/>
      <c r="AB77" s="74"/>
      <c r="AC77" s="74"/>
      <c r="AD77" s="74"/>
      <c r="AE77" s="74"/>
      <c r="AF77" s="74"/>
      <c r="AG77" s="34"/>
      <c r="AH77" s="34"/>
      <c r="AI77" s="34"/>
      <c r="AJ77" s="34"/>
      <c r="AK77" s="34"/>
      <c r="AL77" s="34"/>
      <c r="AM77" s="34"/>
      <c r="AT77" s="34"/>
      <c r="AU77" s="34"/>
      <c r="AV77" s="34"/>
      <c r="AW77" s="34"/>
    </row>
    <row r="78" spans="2:67" s="15" customFormat="1" x14ac:dyDescent="0.3">
      <c r="M78" s="34"/>
      <c r="N78" s="34"/>
      <c r="O78" s="34"/>
      <c r="P78" s="34"/>
      <c r="Q78" s="34"/>
      <c r="R78" s="74"/>
      <c r="S78" s="74"/>
      <c r="T78" s="74"/>
      <c r="U78" s="74"/>
      <c r="V78" s="74"/>
      <c r="W78" s="74"/>
      <c r="X78" s="74"/>
      <c r="Y78" s="74"/>
      <c r="Z78" s="74"/>
      <c r="AA78" s="74"/>
      <c r="AB78" s="74"/>
      <c r="AC78" s="74"/>
      <c r="AD78" s="74"/>
      <c r="AE78" s="74"/>
      <c r="AF78" s="74"/>
      <c r="AJ78" s="34"/>
      <c r="AK78" s="34"/>
      <c r="AL78" s="34"/>
      <c r="AM78" s="34"/>
    </row>
    <row r="79" spans="2:67" s="15" customFormat="1" x14ac:dyDescent="0.3">
      <c r="M79" s="34"/>
      <c r="N79" s="34"/>
      <c r="O79" s="34"/>
      <c r="P79" s="34"/>
      <c r="Q79" s="34"/>
      <c r="R79" s="74"/>
      <c r="S79" s="74"/>
      <c r="T79" s="74"/>
      <c r="U79" s="74"/>
      <c r="V79" s="74"/>
      <c r="W79" s="74"/>
      <c r="X79" s="74"/>
      <c r="Y79" s="74"/>
      <c r="Z79" s="74"/>
      <c r="AA79" s="74"/>
      <c r="AB79" s="74"/>
      <c r="AC79" s="74"/>
      <c r="AD79" s="74"/>
      <c r="AE79" s="74"/>
      <c r="AF79" s="74"/>
      <c r="AJ79" s="34"/>
      <c r="AK79" s="34"/>
      <c r="AL79" s="34"/>
      <c r="AM79" s="34"/>
    </row>
    <row r="80" spans="2:67" s="15" customFormat="1" x14ac:dyDescent="0.3">
      <c r="M80" s="34"/>
      <c r="N80" s="34"/>
      <c r="O80" s="34"/>
      <c r="P80" s="34"/>
      <c r="Q80" s="34"/>
      <c r="R80" s="74"/>
      <c r="S80" s="74"/>
      <c r="T80" s="74"/>
      <c r="U80" s="74"/>
      <c r="V80" s="74"/>
      <c r="W80" s="74"/>
      <c r="X80" s="74"/>
      <c r="Y80" s="74"/>
      <c r="Z80" s="74"/>
      <c r="AA80" s="74"/>
      <c r="AB80" s="74"/>
      <c r="AC80" s="74"/>
      <c r="AD80" s="74"/>
      <c r="AE80" s="74"/>
      <c r="AF80" s="74"/>
      <c r="AJ80" s="34"/>
      <c r="AK80" s="34"/>
      <c r="AL80" s="34"/>
      <c r="AM80" s="34"/>
    </row>
    <row r="81" spans="13:39" s="15" customFormat="1" x14ac:dyDescent="0.3">
      <c r="M81" s="34"/>
      <c r="N81" s="34"/>
      <c r="O81" s="34"/>
      <c r="P81" s="34"/>
      <c r="Q81" s="34"/>
      <c r="R81" s="74"/>
      <c r="S81" s="74"/>
      <c r="T81" s="74"/>
      <c r="U81" s="74"/>
      <c r="V81" s="74"/>
      <c r="W81" s="74"/>
      <c r="X81" s="74"/>
      <c r="Y81" s="74"/>
      <c r="Z81" s="74"/>
      <c r="AA81" s="74"/>
      <c r="AB81" s="74"/>
      <c r="AC81" s="74"/>
      <c r="AD81" s="74"/>
      <c r="AE81" s="74"/>
      <c r="AF81" s="74"/>
      <c r="AJ81" s="34"/>
      <c r="AK81" s="34"/>
      <c r="AL81" s="34"/>
      <c r="AM81" s="34"/>
    </row>
    <row r="82" spans="13:39" s="15" customFormat="1" x14ac:dyDescent="0.3">
      <c r="M82" s="34"/>
      <c r="N82" s="34"/>
      <c r="O82" s="34"/>
      <c r="P82" s="34"/>
      <c r="Q82" s="34"/>
      <c r="R82" s="74"/>
      <c r="S82" s="74"/>
      <c r="T82" s="74"/>
      <c r="U82" s="74"/>
      <c r="V82" s="74"/>
      <c r="W82" s="74"/>
      <c r="X82" s="74"/>
      <c r="Y82" s="74"/>
      <c r="Z82" s="74"/>
      <c r="AA82" s="74"/>
      <c r="AB82" s="74"/>
      <c r="AC82" s="74"/>
      <c r="AD82" s="74"/>
      <c r="AE82" s="74"/>
      <c r="AF82" s="74"/>
      <c r="AJ82" s="34"/>
      <c r="AK82" s="34"/>
      <c r="AL82" s="34"/>
      <c r="AM82" s="34"/>
    </row>
    <row r="83" spans="13:39" s="15" customFormat="1" x14ac:dyDescent="0.3">
      <c r="M83" s="34"/>
      <c r="N83" s="34"/>
      <c r="O83" s="34"/>
      <c r="P83" s="34"/>
      <c r="Q83" s="34"/>
      <c r="R83" s="74"/>
      <c r="S83" s="74"/>
      <c r="T83" s="74"/>
      <c r="U83" s="74"/>
      <c r="V83" s="74"/>
      <c r="W83" s="74"/>
      <c r="X83" s="74"/>
      <c r="Y83" s="74"/>
      <c r="Z83" s="74"/>
      <c r="AA83" s="74"/>
      <c r="AB83" s="74"/>
      <c r="AC83" s="74"/>
      <c r="AD83" s="74"/>
      <c r="AE83" s="74"/>
      <c r="AF83" s="74"/>
      <c r="AJ83" s="34"/>
      <c r="AK83" s="34"/>
      <c r="AL83" s="34"/>
      <c r="AM83" s="34"/>
    </row>
    <row r="84" spans="13:39" s="15" customFormat="1" x14ac:dyDescent="0.3">
      <c r="M84" s="34"/>
      <c r="N84" s="34"/>
      <c r="O84" s="34"/>
      <c r="P84" s="34"/>
      <c r="Q84" s="34"/>
      <c r="R84" s="74"/>
      <c r="S84" s="74"/>
      <c r="T84" s="74"/>
      <c r="U84" s="74"/>
      <c r="V84" s="74"/>
      <c r="W84" s="74"/>
      <c r="X84" s="74"/>
      <c r="Y84" s="74"/>
      <c r="Z84" s="74"/>
      <c r="AA84" s="74"/>
      <c r="AB84" s="74"/>
      <c r="AC84" s="74"/>
      <c r="AD84" s="74"/>
      <c r="AE84" s="74"/>
      <c r="AF84" s="74"/>
      <c r="AJ84" s="34"/>
      <c r="AK84" s="34"/>
      <c r="AL84" s="34"/>
      <c r="AM84" s="34"/>
    </row>
    <row r="85" spans="13:39" s="15" customFormat="1" x14ac:dyDescent="0.3">
      <c r="M85" s="34"/>
      <c r="N85" s="34"/>
      <c r="O85" s="34"/>
      <c r="P85" s="34"/>
      <c r="Q85" s="34"/>
      <c r="R85" s="74"/>
      <c r="S85" s="74"/>
      <c r="T85" s="74"/>
      <c r="U85" s="74"/>
      <c r="V85" s="74"/>
      <c r="W85" s="74"/>
      <c r="X85" s="74"/>
      <c r="Y85" s="74"/>
      <c r="Z85" s="74"/>
      <c r="AA85" s="74"/>
      <c r="AB85" s="74"/>
      <c r="AC85" s="74"/>
      <c r="AD85" s="74"/>
      <c r="AE85" s="74"/>
      <c r="AF85" s="74"/>
      <c r="AJ85" s="34"/>
      <c r="AK85" s="34"/>
      <c r="AL85" s="34"/>
      <c r="AM85" s="34"/>
    </row>
    <row r="86" spans="13:39" s="15" customFormat="1" x14ac:dyDescent="0.3">
      <c r="M86" s="34"/>
      <c r="N86" s="34"/>
      <c r="O86" s="34"/>
      <c r="P86" s="34"/>
      <c r="Q86" s="34"/>
      <c r="R86" s="74"/>
      <c r="S86" s="74"/>
      <c r="T86" s="74"/>
      <c r="U86" s="74"/>
      <c r="V86" s="74"/>
      <c r="W86" s="74"/>
      <c r="X86" s="74"/>
      <c r="Y86" s="74"/>
      <c r="Z86" s="74"/>
      <c r="AA86" s="74"/>
      <c r="AB86" s="74"/>
      <c r="AC86" s="74"/>
      <c r="AD86" s="74"/>
      <c r="AE86" s="74"/>
      <c r="AF86" s="74"/>
      <c r="AJ86" s="34"/>
      <c r="AK86" s="34"/>
      <c r="AL86" s="34"/>
      <c r="AM86" s="34"/>
    </row>
    <row r="87" spans="13:39" s="15" customFormat="1" x14ac:dyDescent="0.3">
      <c r="M87" s="34"/>
      <c r="N87" s="34"/>
      <c r="O87" s="34"/>
      <c r="P87" s="34"/>
      <c r="Q87" s="34"/>
      <c r="R87" s="74"/>
      <c r="S87" s="74"/>
      <c r="T87" s="74"/>
      <c r="U87" s="74"/>
      <c r="V87" s="74"/>
      <c r="W87" s="74"/>
      <c r="X87" s="74"/>
      <c r="Y87" s="74"/>
      <c r="Z87" s="74"/>
      <c r="AA87" s="74"/>
      <c r="AB87" s="74"/>
      <c r="AC87" s="74"/>
      <c r="AD87" s="74"/>
      <c r="AE87" s="74"/>
      <c r="AF87" s="74"/>
      <c r="AJ87" s="34"/>
      <c r="AK87" s="34"/>
      <c r="AL87" s="34"/>
      <c r="AM87" s="34"/>
    </row>
    <row r="88" spans="13:39" s="15" customFormat="1" x14ac:dyDescent="0.3">
      <c r="M88" s="34"/>
      <c r="N88" s="34"/>
      <c r="O88" s="34"/>
      <c r="P88" s="34"/>
      <c r="Q88" s="34"/>
      <c r="R88" s="74"/>
      <c r="S88" s="74"/>
      <c r="T88" s="74"/>
      <c r="U88" s="74"/>
      <c r="V88" s="74"/>
      <c r="W88" s="74"/>
      <c r="X88" s="74"/>
      <c r="Y88" s="74"/>
      <c r="Z88" s="74"/>
      <c r="AA88" s="74"/>
      <c r="AB88" s="74"/>
      <c r="AC88" s="74"/>
      <c r="AD88" s="74"/>
      <c r="AE88" s="74"/>
      <c r="AF88" s="74"/>
      <c r="AJ88" s="34"/>
      <c r="AK88" s="34"/>
      <c r="AL88" s="34"/>
      <c r="AM88" s="34"/>
    </row>
    <row r="89" spans="13:39" s="15" customFormat="1" x14ac:dyDescent="0.3">
      <c r="M89" s="34"/>
      <c r="N89" s="34"/>
      <c r="O89" s="34"/>
      <c r="P89" s="34"/>
      <c r="Q89" s="34"/>
      <c r="R89" s="74"/>
      <c r="S89" s="74"/>
      <c r="T89" s="74"/>
      <c r="U89" s="74"/>
      <c r="V89" s="74"/>
      <c r="W89" s="74"/>
      <c r="X89" s="74"/>
      <c r="Y89" s="74"/>
      <c r="Z89" s="74"/>
      <c r="AA89" s="74"/>
      <c r="AB89" s="74"/>
      <c r="AC89" s="74"/>
      <c r="AD89" s="74"/>
      <c r="AE89" s="74"/>
      <c r="AF89" s="74"/>
      <c r="AJ89" s="34"/>
      <c r="AK89" s="34"/>
      <c r="AL89" s="34"/>
      <c r="AM89" s="34"/>
    </row>
    <row r="90" spans="13:39" s="15" customFormat="1" x14ac:dyDescent="0.3">
      <c r="M90" s="34"/>
      <c r="N90" s="34"/>
      <c r="O90" s="34"/>
      <c r="P90" s="34"/>
      <c r="Q90" s="34"/>
      <c r="R90" s="74"/>
      <c r="S90" s="74"/>
      <c r="T90" s="74"/>
      <c r="U90" s="74"/>
      <c r="V90" s="74"/>
      <c r="W90" s="74"/>
      <c r="X90" s="74"/>
      <c r="Y90" s="74"/>
      <c r="Z90" s="74"/>
      <c r="AA90" s="74"/>
      <c r="AB90" s="74"/>
      <c r="AC90" s="74"/>
      <c r="AD90" s="74"/>
      <c r="AE90" s="74"/>
      <c r="AF90" s="74"/>
      <c r="AJ90" s="34"/>
      <c r="AK90" s="34"/>
      <c r="AL90" s="34"/>
      <c r="AM90" s="34"/>
    </row>
    <row r="91" spans="13:39" s="15" customFormat="1" x14ac:dyDescent="0.3">
      <c r="M91" s="34"/>
      <c r="N91" s="34"/>
      <c r="O91" s="34"/>
      <c r="P91" s="34"/>
      <c r="Q91" s="34"/>
      <c r="R91" s="74"/>
      <c r="S91" s="74"/>
      <c r="T91" s="74"/>
      <c r="U91" s="74"/>
      <c r="V91" s="74"/>
      <c r="W91" s="74"/>
      <c r="X91" s="74"/>
      <c r="Y91" s="74"/>
      <c r="Z91" s="74"/>
      <c r="AA91" s="74"/>
      <c r="AB91" s="74"/>
      <c r="AC91" s="74"/>
      <c r="AD91" s="74"/>
      <c r="AE91" s="74"/>
      <c r="AF91" s="74"/>
      <c r="AJ91" s="34"/>
      <c r="AK91" s="34"/>
      <c r="AL91" s="34"/>
      <c r="AM91" s="34"/>
    </row>
    <row r="92" spans="13:39" s="15" customFormat="1" x14ac:dyDescent="0.3">
      <c r="M92" s="34"/>
      <c r="N92" s="34"/>
      <c r="O92" s="34"/>
      <c r="P92" s="34"/>
      <c r="Q92" s="34"/>
      <c r="R92" s="74"/>
      <c r="S92" s="74"/>
      <c r="T92" s="74"/>
      <c r="U92" s="74"/>
      <c r="V92" s="74"/>
      <c r="W92" s="74"/>
      <c r="X92" s="74"/>
      <c r="Y92" s="74"/>
      <c r="Z92" s="74"/>
      <c r="AA92" s="74"/>
      <c r="AB92" s="74"/>
      <c r="AC92" s="74"/>
      <c r="AD92" s="74"/>
      <c r="AE92" s="74"/>
      <c r="AF92" s="74"/>
      <c r="AJ92" s="34"/>
      <c r="AK92" s="34"/>
      <c r="AL92" s="34"/>
      <c r="AM92" s="34"/>
    </row>
    <row r="93" spans="13:39" s="15" customFormat="1" x14ac:dyDescent="0.3">
      <c r="M93" s="34"/>
      <c r="N93" s="34"/>
      <c r="O93" s="34"/>
      <c r="P93" s="34"/>
      <c r="Q93" s="34"/>
      <c r="R93" s="74"/>
      <c r="S93" s="74"/>
      <c r="T93" s="74"/>
      <c r="U93" s="74"/>
      <c r="V93" s="74"/>
      <c r="W93" s="74"/>
      <c r="X93" s="74"/>
      <c r="Y93" s="74"/>
      <c r="Z93" s="74"/>
      <c r="AA93" s="74"/>
      <c r="AB93" s="74"/>
      <c r="AC93" s="74"/>
      <c r="AD93" s="74"/>
      <c r="AE93" s="74"/>
      <c r="AF93" s="74"/>
      <c r="AJ93" s="34"/>
      <c r="AK93" s="34"/>
      <c r="AL93" s="34"/>
      <c r="AM93" s="34"/>
    </row>
    <row r="94" spans="13:39" s="15" customFormat="1" x14ac:dyDescent="0.3">
      <c r="M94" s="34"/>
      <c r="N94" s="34"/>
      <c r="O94" s="34"/>
      <c r="P94" s="34"/>
      <c r="Q94" s="34"/>
      <c r="R94" s="74"/>
      <c r="S94" s="74"/>
      <c r="T94" s="74"/>
      <c r="U94" s="74"/>
      <c r="V94" s="74"/>
      <c r="W94" s="74"/>
      <c r="X94" s="74"/>
      <c r="Y94" s="74"/>
      <c r="Z94" s="74"/>
      <c r="AA94" s="74"/>
      <c r="AB94" s="74"/>
      <c r="AC94" s="74"/>
      <c r="AD94" s="74"/>
      <c r="AE94" s="74"/>
      <c r="AF94" s="74"/>
      <c r="AJ94" s="34"/>
      <c r="AK94" s="34"/>
      <c r="AL94" s="34"/>
      <c r="AM94" s="34"/>
    </row>
    <row r="95" spans="13:39" s="15" customFormat="1" x14ac:dyDescent="0.3">
      <c r="M95" s="34"/>
      <c r="N95" s="34"/>
      <c r="O95" s="34"/>
      <c r="P95" s="34"/>
      <c r="Q95" s="34"/>
      <c r="R95" s="74"/>
      <c r="S95" s="74"/>
      <c r="T95" s="74"/>
      <c r="U95" s="74"/>
      <c r="V95" s="74"/>
      <c r="W95" s="74"/>
      <c r="X95" s="74"/>
      <c r="Y95" s="74"/>
      <c r="Z95" s="74"/>
      <c r="AA95" s="74"/>
      <c r="AB95" s="74"/>
      <c r="AC95" s="74"/>
      <c r="AD95" s="74"/>
      <c r="AE95" s="74"/>
      <c r="AF95" s="74"/>
      <c r="AJ95" s="34"/>
      <c r="AK95" s="34"/>
      <c r="AL95" s="34"/>
      <c r="AM95" s="34"/>
    </row>
    <row r="96" spans="13:39" s="15" customFormat="1" x14ac:dyDescent="0.3">
      <c r="M96" s="34"/>
      <c r="N96" s="34"/>
      <c r="O96" s="34"/>
      <c r="P96" s="34"/>
      <c r="Q96" s="34"/>
      <c r="R96" s="74"/>
      <c r="S96" s="74"/>
      <c r="T96" s="74"/>
      <c r="U96" s="74"/>
      <c r="V96" s="74"/>
      <c r="W96" s="74"/>
      <c r="X96" s="74"/>
      <c r="Y96" s="74"/>
      <c r="Z96" s="74"/>
      <c r="AA96" s="74"/>
      <c r="AB96" s="74"/>
      <c r="AC96" s="74"/>
      <c r="AD96" s="74"/>
      <c r="AE96" s="74"/>
      <c r="AF96" s="74"/>
      <c r="AJ96" s="34"/>
      <c r="AK96" s="34"/>
      <c r="AL96" s="34"/>
      <c r="AM96" s="34"/>
    </row>
    <row r="97" spans="13:39" s="15" customFormat="1" x14ac:dyDescent="0.3">
      <c r="M97" s="34"/>
      <c r="N97" s="34"/>
      <c r="O97" s="34"/>
      <c r="P97" s="34"/>
      <c r="Q97" s="34"/>
      <c r="R97" s="74"/>
      <c r="S97" s="74"/>
      <c r="T97" s="74"/>
      <c r="U97" s="74"/>
      <c r="V97" s="74"/>
      <c r="W97" s="74"/>
      <c r="X97" s="74"/>
      <c r="Y97" s="74"/>
      <c r="Z97" s="74"/>
      <c r="AA97" s="74"/>
      <c r="AB97" s="74"/>
      <c r="AC97" s="74"/>
      <c r="AD97" s="74"/>
      <c r="AE97" s="74"/>
      <c r="AF97" s="74"/>
      <c r="AJ97" s="34"/>
      <c r="AK97" s="34"/>
      <c r="AL97" s="34"/>
      <c r="AM97" s="34"/>
    </row>
    <row r="98" spans="13:39" s="15" customFormat="1" x14ac:dyDescent="0.3">
      <c r="M98" s="34"/>
      <c r="N98" s="34"/>
      <c r="O98" s="34"/>
      <c r="P98" s="34"/>
      <c r="Q98" s="34"/>
      <c r="R98" s="74"/>
      <c r="S98" s="74"/>
      <c r="T98" s="74"/>
      <c r="U98" s="74"/>
      <c r="V98" s="74"/>
      <c r="W98" s="74"/>
      <c r="X98" s="74"/>
      <c r="Y98" s="74"/>
      <c r="Z98" s="74"/>
      <c r="AA98" s="74"/>
      <c r="AB98" s="74"/>
      <c r="AC98" s="74"/>
      <c r="AD98" s="74"/>
      <c r="AE98" s="74"/>
      <c r="AF98" s="74"/>
      <c r="AJ98" s="34"/>
      <c r="AK98" s="34"/>
      <c r="AL98" s="34"/>
      <c r="AM98" s="34"/>
    </row>
    <row r="99" spans="13:39" s="15" customFormat="1" x14ac:dyDescent="0.3">
      <c r="M99" s="34"/>
      <c r="N99" s="34"/>
      <c r="O99" s="34"/>
      <c r="P99" s="34"/>
      <c r="Q99" s="34"/>
      <c r="R99" s="74"/>
      <c r="S99" s="74"/>
      <c r="T99" s="74"/>
      <c r="U99" s="74"/>
      <c r="V99" s="74"/>
      <c r="W99" s="74"/>
      <c r="X99" s="74"/>
      <c r="Y99" s="74"/>
      <c r="Z99" s="74"/>
      <c r="AA99" s="74"/>
      <c r="AB99" s="74"/>
      <c r="AC99" s="74"/>
      <c r="AD99" s="74"/>
      <c r="AE99" s="74"/>
      <c r="AF99" s="74"/>
      <c r="AJ99" s="34"/>
      <c r="AK99" s="34"/>
      <c r="AL99" s="34"/>
      <c r="AM99" s="34"/>
    </row>
    <row r="100" spans="13:39" s="15" customFormat="1" x14ac:dyDescent="0.3">
      <c r="M100" s="34"/>
      <c r="N100" s="34"/>
      <c r="O100" s="34"/>
      <c r="P100" s="34"/>
      <c r="Q100" s="34"/>
      <c r="R100" s="74"/>
      <c r="S100" s="74"/>
      <c r="T100" s="74"/>
      <c r="U100" s="74"/>
      <c r="V100" s="74"/>
      <c r="W100" s="74"/>
      <c r="X100" s="74"/>
      <c r="Y100" s="74"/>
      <c r="Z100" s="74"/>
      <c r="AA100" s="74"/>
      <c r="AB100" s="74"/>
      <c r="AC100" s="74"/>
      <c r="AD100" s="74"/>
      <c r="AE100" s="74"/>
      <c r="AF100" s="74"/>
      <c r="AJ100" s="34"/>
      <c r="AK100" s="34"/>
      <c r="AL100" s="34"/>
      <c r="AM100" s="34"/>
    </row>
    <row r="101" spans="13:39" s="15" customFormat="1" x14ac:dyDescent="0.3">
      <c r="M101" s="34"/>
      <c r="N101" s="34"/>
      <c r="O101" s="34"/>
      <c r="P101" s="34"/>
      <c r="Q101" s="34"/>
      <c r="R101" s="74"/>
      <c r="S101" s="74"/>
      <c r="T101" s="74"/>
      <c r="U101" s="74"/>
      <c r="V101" s="74"/>
      <c r="W101" s="74"/>
      <c r="X101" s="74"/>
      <c r="Y101" s="74"/>
      <c r="Z101" s="74"/>
      <c r="AA101" s="74"/>
      <c r="AB101" s="74"/>
      <c r="AC101" s="74"/>
      <c r="AD101" s="74"/>
      <c r="AE101" s="74"/>
      <c r="AF101" s="74"/>
      <c r="AJ101" s="34"/>
      <c r="AK101" s="34"/>
      <c r="AL101" s="34"/>
      <c r="AM101" s="34"/>
    </row>
    <row r="102" spans="13:39" s="15" customFormat="1" x14ac:dyDescent="0.3">
      <c r="M102" s="34"/>
      <c r="N102" s="34"/>
      <c r="O102" s="34"/>
      <c r="P102" s="34"/>
      <c r="Q102" s="34"/>
      <c r="R102" s="74"/>
      <c r="S102" s="74"/>
      <c r="T102" s="74"/>
      <c r="U102" s="74"/>
      <c r="V102" s="74"/>
      <c r="W102" s="74"/>
      <c r="X102" s="74"/>
      <c r="Y102" s="74"/>
      <c r="Z102" s="74"/>
      <c r="AA102" s="74"/>
      <c r="AB102" s="74"/>
      <c r="AC102" s="74"/>
      <c r="AD102" s="74"/>
      <c r="AE102" s="74"/>
      <c r="AF102" s="74"/>
      <c r="AJ102" s="34"/>
      <c r="AK102" s="34"/>
      <c r="AL102" s="34"/>
      <c r="AM102" s="34"/>
    </row>
    <row r="103" spans="13:39" s="15" customFormat="1" x14ac:dyDescent="0.3">
      <c r="M103" s="34"/>
      <c r="N103" s="34"/>
      <c r="O103" s="34"/>
      <c r="P103" s="34"/>
      <c r="Q103" s="34"/>
      <c r="R103" s="74"/>
      <c r="S103" s="74"/>
      <c r="T103" s="74"/>
      <c r="U103" s="74"/>
      <c r="V103" s="74"/>
      <c r="W103" s="74"/>
      <c r="X103" s="74"/>
      <c r="Y103" s="74"/>
      <c r="Z103" s="74"/>
      <c r="AA103" s="74"/>
      <c r="AB103" s="74"/>
      <c r="AC103" s="74"/>
      <c r="AD103" s="74"/>
      <c r="AE103" s="74"/>
      <c r="AF103" s="74"/>
      <c r="AJ103" s="34"/>
      <c r="AK103" s="34"/>
      <c r="AL103" s="34"/>
      <c r="AM103" s="34"/>
    </row>
    <row r="104" spans="13:39" s="15" customFormat="1" x14ac:dyDescent="0.3">
      <c r="M104" s="34"/>
      <c r="N104" s="34"/>
      <c r="O104" s="34"/>
      <c r="P104" s="34"/>
      <c r="Q104" s="34"/>
      <c r="R104" s="74"/>
      <c r="S104" s="74"/>
      <c r="T104" s="74"/>
      <c r="U104" s="74"/>
      <c r="V104" s="74"/>
      <c r="W104" s="74"/>
      <c r="X104" s="74"/>
      <c r="Y104" s="74"/>
      <c r="Z104" s="74"/>
      <c r="AA104" s="74"/>
      <c r="AB104" s="74"/>
      <c r="AC104" s="74"/>
      <c r="AD104" s="74"/>
      <c r="AE104" s="74"/>
      <c r="AF104" s="74"/>
      <c r="AJ104" s="34"/>
      <c r="AK104" s="34"/>
      <c r="AL104" s="34"/>
      <c r="AM104" s="34"/>
    </row>
    <row r="105" spans="13:39" s="15" customFormat="1" x14ac:dyDescent="0.3">
      <c r="M105" s="34"/>
      <c r="N105" s="34"/>
      <c r="O105" s="34"/>
      <c r="P105" s="34"/>
      <c r="Q105" s="34"/>
      <c r="R105" s="74"/>
      <c r="S105" s="74"/>
      <c r="T105" s="74"/>
      <c r="U105" s="74"/>
      <c r="V105" s="74"/>
      <c r="W105" s="74"/>
      <c r="X105" s="74"/>
      <c r="Y105" s="74"/>
      <c r="Z105" s="74"/>
      <c r="AA105" s="74"/>
      <c r="AB105" s="74"/>
      <c r="AC105" s="74"/>
      <c r="AD105" s="74"/>
      <c r="AE105" s="74"/>
      <c r="AF105" s="74"/>
      <c r="AJ105" s="34"/>
      <c r="AK105" s="34"/>
      <c r="AL105" s="34"/>
      <c r="AM105" s="34"/>
    </row>
    <row r="106" spans="13:39" s="15" customFormat="1" x14ac:dyDescent="0.3">
      <c r="M106" s="34"/>
      <c r="N106" s="34"/>
      <c r="O106" s="34"/>
      <c r="P106" s="34"/>
      <c r="Q106" s="34"/>
      <c r="R106" s="74"/>
      <c r="S106" s="74"/>
      <c r="T106" s="74"/>
      <c r="U106" s="74"/>
      <c r="V106" s="74"/>
      <c r="W106" s="74"/>
      <c r="X106" s="74"/>
      <c r="Y106" s="74"/>
      <c r="Z106" s="74"/>
      <c r="AA106" s="74"/>
      <c r="AB106" s="74"/>
      <c r="AC106" s="74"/>
      <c r="AD106" s="74"/>
      <c r="AE106" s="74"/>
      <c r="AF106" s="74"/>
      <c r="AJ106" s="34"/>
      <c r="AK106" s="34"/>
      <c r="AL106" s="34"/>
      <c r="AM106" s="34"/>
    </row>
    <row r="107" spans="13:39" s="15" customFormat="1" x14ac:dyDescent="0.3">
      <c r="M107" s="34"/>
      <c r="N107" s="34"/>
      <c r="O107" s="34"/>
      <c r="P107" s="34"/>
      <c r="Q107" s="34"/>
      <c r="R107" s="74"/>
      <c r="S107" s="74"/>
      <c r="T107" s="74"/>
      <c r="U107" s="74"/>
      <c r="V107" s="74"/>
      <c r="W107" s="74"/>
      <c r="X107" s="74"/>
      <c r="Y107" s="74"/>
      <c r="Z107" s="74"/>
      <c r="AA107" s="74"/>
      <c r="AB107" s="74"/>
      <c r="AC107" s="74"/>
      <c r="AD107" s="74"/>
      <c r="AE107" s="74"/>
      <c r="AF107" s="74"/>
      <c r="AJ107" s="34"/>
      <c r="AK107" s="34"/>
      <c r="AL107" s="34"/>
      <c r="AM107" s="34"/>
    </row>
    <row r="108" spans="13:39" s="15" customFormat="1" x14ac:dyDescent="0.3">
      <c r="M108" s="34"/>
      <c r="N108" s="34"/>
      <c r="O108" s="34"/>
      <c r="P108" s="34"/>
      <c r="Q108" s="34"/>
      <c r="R108" s="74"/>
      <c r="S108" s="74"/>
      <c r="T108" s="74"/>
      <c r="U108" s="74"/>
      <c r="V108" s="74"/>
      <c r="W108" s="74"/>
      <c r="X108" s="74"/>
      <c r="Y108" s="74"/>
      <c r="Z108" s="74"/>
      <c r="AA108" s="74"/>
      <c r="AB108" s="74"/>
      <c r="AC108" s="74"/>
      <c r="AD108" s="74"/>
      <c r="AE108" s="74"/>
      <c r="AF108" s="74"/>
      <c r="AJ108" s="34"/>
      <c r="AK108" s="34"/>
      <c r="AL108" s="34"/>
      <c r="AM108" s="34"/>
    </row>
    <row r="109" spans="13:39" s="15" customFormat="1" x14ac:dyDescent="0.3">
      <c r="M109" s="34"/>
      <c r="N109" s="34"/>
      <c r="O109" s="34"/>
      <c r="P109" s="34"/>
      <c r="Q109" s="34"/>
      <c r="R109" s="74"/>
      <c r="S109" s="74"/>
      <c r="T109" s="74"/>
      <c r="U109" s="74"/>
      <c r="V109" s="74"/>
      <c r="W109" s="74"/>
      <c r="X109" s="74"/>
      <c r="Y109" s="74"/>
      <c r="Z109" s="74"/>
      <c r="AA109" s="74"/>
      <c r="AB109" s="74"/>
      <c r="AC109" s="74"/>
      <c r="AD109" s="74"/>
      <c r="AE109" s="74"/>
      <c r="AF109" s="74"/>
      <c r="AJ109" s="34"/>
      <c r="AK109" s="34"/>
      <c r="AL109" s="34"/>
      <c r="AM109" s="34"/>
    </row>
    <row r="110" spans="13:39" s="15" customFormat="1" x14ac:dyDescent="0.3">
      <c r="M110" s="34"/>
      <c r="N110" s="34"/>
      <c r="O110" s="34"/>
      <c r="P110" s="34"/>
      <c r="Q110" s="34"/>
      <c r="R110" s="74"/>
      <c r="S110" s="74"/>
      <c r="T110" s="74"/>
      <c r="U110" s="74"/>
      <c r="V110" s="74"/>
      <c r="W110" s="74"/>
      <c r="X110" s="74"/>
      <c r="Y110" s="74"/>
      <c r="Z110" s="74"/>
      <c r="AA110" s="74"/>
      <c r="AB110" s="74"/>
      <c r="AC110" s="74"/>
      <c r="AD110" s="74"/>
      <c r="AE110" s="74"/>
      <c r="AF110" s="74"/>
      <c r="AJ110" s="34"/>
      <c r="AK110" s="34"/>
      <c r="AL110" s="34"/>
      <c r="AM110" s="34"/>
    </row>
    <row r="111" spans="13:39" s="15" customFormat="1" x14ac:dyDescent="0.3">
      <c r="M111" s="34"/>
      <c r="N111" s="34"/>
      <c r="O111" s="34"/>
      <c r="P111" s="34"/>
      <c r="Q111" s="34"/>
      <c r="R111" s="74"/>
      <c r="S111" s="74"/>
      <c r="T111" s="74"/>
      <c r="U111" s="74"/>
      <c r="V111" s="74"/>
      <c r="W111" s="74"/>
      <c r="X111" s="74"/>
      <c r="Y111" s="74"/>
      <c r="Z111" s="74"/>
      <c r="AA111" s="74"/>
      <c r="AB111" s="74"/>
      <c r="AC111" s="74"/>
      <c r="AD111" s="74"/>
      <c r="AE111" s="74"/>
      <c r="AF111" s="74"/>
      <c r="AJ111" s="34"/>
      <c r="AK111" s="34"/>
      <c r="AL111" s="34"/>
      <c r="AM111" s="34"/>
    </row>
    <row r="112" spans="13:39" s="15" customFormat="1" x14ac:dyDescent="0.3">
      <c r="M112" s="34"/>
      <c r="N112" s="34"/>
      <c r="O112" s="34"/>
      <c r="P112" s="34"/>
      <c r="Q112" s="34"/>
      <c r="R112" s="74"/>
      <c r="S112" s="74"/>
      <c r="T112" s="104"/>
      <c r="U112" s="104"/>
      <c r="V112" s="104"/>
      <c r="W112" s="104"/>
      <c r="X112" s="104"/>
      <c r="Y112" s="104"/>
      <c r="Z112" s="104"/>
      <c r="AA112" s="104"/>
      <c r="AB112" s="74"/>
      <c r="AC112" s="74"/>
      <c r="AD112" s="74"/>
      <c r="AE112" s="74"/>
      <c r="AF112" s="74"/>
      <c r="AJ112" s="34"/>
      <c r="AK112" s="34"/>
      <c r="AL112" s="34"/>
      <c r="AM112" s="34"/>
    </row>
    <row r="113" spans="2:39" s="15" customFormat="1" x14ac:dyDescent="0.3">
      <c r="M113" s="34"/>
      <c r="N113" s="34"/>
      <c r="O113" s="34"/>
      <c r="P113" s="34"/>
      <c r="Q113" s="34"/>
      <c r="R113" s="74"/>
      <c r="S113" s="74"/>
      <c r="T113" s="104"/>
      <c r="U113" s="104"/>
      <c r="V113" s="104"/>
      <c r="W113" s="104"/>
      <c r="X113" s="104"/>
      <c r="Y113" s="104"/>
      <c r="Z113" s="104"/>
      <c r="AA113" s="104"/>
      <c r="AB113" s="74"/>
      <c r="AC113" s="74"/>
      <c r="AD113" s="74"/>
      <c r="AE113" s="74"/>
      <c r="AF113" s="74"/>
      <c r="AJ113" s="34"/>
      <c r="AK113" s="34"/>
      <c r="AL113" s="34"/>
      <c r="AM113" s="34"/>
    </row>
    <row r="114" spans="2:39" s="15" customFormat="1" x14ac:dyDescent="0.3">
      <c r="M114" s="34"/>
      <c r="N114" s="34"/>
      <c r="O114" s="34"/>
      <c r="P114" s="34"/>
      <c r="Q114" s="34"/>
      <c r="R114" s="74"/>
      <c r="S114" s="74"/>
      <c r="T114" s="104"/>
      <c r="U114" s="104"/>
      <c r="V114" s="104"/>
      <c r="W114" s="104"/>
      <c r="X114" s="104"/>
      <c r="Y114" s="104"/>
      <c r="Z114" s="104"/>
      <c r="AA114" s="104"/>
      <c r="AB114" s="104"/>
      <c r="AC114" s="74"/>
      <c r="AD114" s="74"/>
      <c r="AE114" s="74"/>
      <c r="AF114" s="74"/>
      <c r="AJ114" s="34"/>
      <c r="AK114" s="34"/>
      <c r="AL114" s="34"/>
      <c r="AM114" s="34"/>
    </row>
    <row r="115" spans="2:39" s="15" customFormat="1" x14ac:dyDescent="0.3">
      <c r="M115" s="34"/>
      <c r="N115" s="34"/>
      <c r="O115" s="34"/>
      <c r="P115" s="34"/>
      <c r="Q115" s="34"/>
      <c r="R115" s="74"/>
      <c r="S115" s="74"/>
      <c r="T115" s="104"/>
      <c r="U115" s="104"/>
      <c r="V115" s="104"/>
      <c r="W115" s="104"/>
      <c r="X115" s="104"/>
      <c r="Y115" s="104"/>
      <c r="Z115" s="104"/>
      <c r="AA115" s="104"/>
      <c r="AB115" s="104"/>
      <c r="AC115" s="74"/>
      <c r="AD115" s="74"/>
      <c r="AE115" s="74"/>
      <c r="AF115" s="74"/>
      <c r="AJ115" s="34"/>
      <c r="AK115" s="34"/>
      <c r="AL115" s="34"/>
      <c r="AM115" s="34"/>
    </row>
    <row r="116" spans="2:39" s="15" customFormat="1" x14ac:dyDescent="0.3">
      <c r="M116" s="34"/>
      <c r="N116" s="34"/>
      <c r="O116" s="34"/>
      <c r="P116" s="34"/>
      <c r="Q116" s="34"/>
      <c r="R116" s="74"/>
      <c r="S116" s="74"/>
      <c r="T116" s="104"/>
      <c r="U116" s="104"/>
      <c r="V116" s="104"/>
      <c r="W116" s="104"/>
      <c r="X116" s="104"/>
      <c r="Y116" s="104"/>
      <c r="Z116" s="104"/>
      <c r="AA116" s="104"/>
      <c r="AB116" s="104"/>
      <c r="AC116" s="74"/>
      <c r="AD116" s="74"/>
      <c r="AE116" s="74"/>
      <c r="AF116" s="74"/>
      <c r="AJ116" s="34"/>
      <c r="AK116" s="34"/>
      <c r="AL116" s="34"/>
      <c r="AM116" s="34"/>
    </row>
    <row r="117" spans="2:39" s="15" customFormat="1" x14ac:dyDescent="0.3">
      <c r="M117" s="34"/>
      <c r="N117" s="34"/>
      <c r="O117" s="34"/>
      <c r="P117" s="34"/>
      <c r="Q117" s="34"/>
      <c r="R117" s="74"/>
      <c r="S117" s="74"/>
      <c r="T117" s="104"/>
      <c r="U117" s="104"/>
      <c r="V117" s="104"/>
      <c r="W117" s="104"/>
      <c r="X117" s="104"/>
      <c r="Y117" s="104"/>
      <c r="Z117" s="104"/>
      <c r="AA117" s="104"/>
      <c r="AB117" s="104"/>
      <c r="AC117" s="74"/>
      <c r="AD117" s="74"/>
      <c r="AE117" s="74"/>
      <c r="AF117" s="74"/>
      <c r="AJ117" s="34"/>
      <c r="AK117" s="34"/>
      <c r="AL117" s="34"/>
      <c r="AM117" s="34"/>
    </row>
    <row r="118" spans="2:39" s="15" customFormat="1" x14ac:dyDescent="0.3">
      <c r="M118" s="34"/>
      <c r="N118" s="34"/>
      <c r="O118" s="34"/>
      <c r="P118" s="34"/>
      <c r="Q118" s="34"/>
      <c r="R118" s="74"/>
      <c r="S118" s="74"/>
      <c r="T118" s="104"/>
      <c r="U118" s="104"/>
      <c r="V118" s="104"/>
      <c r="W118" s="104"/>
      <c r="X118" s="104"/>
      <c r="Y118" s="104"/>
      <c r="Z118" s="104"/>
      <c r="AA118" s="104"/>
      <c r="AB118" s="104"/>
      <c r="AC118" s="74"/>
      <c r="AD118" s="74"/>
      <c r="AE118" s="74"/>
      <c r="AF118" s="74"/>
      <c r="AJ118" s="34"/>
      <c r="AK118" s="34"/>
      <c r="AL118" s="34"/>
      <c r="AM118" s="34"/>
    </row>
    <row r="119" spans="2:39" s="15" customFormat="1" x14ac:dyDescent="0.3">
      <c r="M119" s="34"/>
      <c r="N119" s="34"/>
      <c r="O119" s="34"/>
      <c r="P119" s="34"/>
      <c r="Q119" s="34"/>
      <c r="R119" s="74"/>
      <c r="S119" s="74"/>
      <c r="T119" s="104"/>
      <c r="U119" s="104"/>
      <c r="V119" s="104"/>
      <c r="W119" s="104"/>
      <c r="X119" s="104"/>
      <c r="Y119" s="104"/>
      <c r="Z119" s="104"/>
      <c r="AA119" s="104"/>
      <c r="AB119" s="104"/>
      <c r="AC119" s="74"/>
      <c r="AD119" s="74"/>
      <c r="AE119" s="74"/>
      <c r="AF119" s="74"/>
      <c r="AJ119" s="34"/>
      <c r="AK119" s="34"/>
      <c r="AL119" s="34"/>
      <c r="AM119" s="34"/>
    </row>
    <row r="120" spans="2:39" s="15" customFormat="1" x14ac:dyDescent="0.3">
      <c r="M120" s="34"/>
      <c r="N120" s="34"/>
      <c r="O120" s="34"/>
      <c r="P120" s="34"/>
      <c r="Q120" s="34"/>
      <c r="R120" s="74"/>
      <c r="S120" s="74"/>
      <c r="T120" s="104"/>
      <c r="U120" s="104"/>
      <c r="V120" s="104"/>
      <c r="W120" s="104"/>
      <c r="X120" s="104"/>
      <c r="Y120" s="104"/>
      <c r="Z120" s="104"/>
      <c r="AA120" s="104"/>
      <c r="AB120" s="104"/>
      <c r="AC120" s="74"/>
      <c r="AD120" s="74"/>
      <c r="AE120" s="74"/>
      <c r="AF120" s="74"/>
      <c r="AJ120" s="34"/>
      <c r="AK120" s="34"/>
      <c r="AL120" s="34"/>
      <c r="AM120" s="34"/>
    </row>
    <row r="121" spans="2:39" s="15" customFormat="1" x14ac:dyDescent="0.3">
      <c r="M121" s="34"/>
      <c r="N121" s="34"/>
      <c r="O121" s="34"/>
      <c r="P121" s="34"/>
      <c r="Q121" s="34"/>
      <c r="R121" s="74"/>
      <c r="S121" s="74"/>
      <c r="T121" s="104"/>
      <c r="U121" s="104"/>
      <c r="V121" s="104"/>
      <c r="W121" s="104"/>
      <c r="X121" s="104"/>
      <c r="Y121" s="104"/>
      <c r="Z121" s="104"/>
      <c r="AA121" s="104"/>
      <c r="AB121" s="104"/>
      <c r="AC121" s="104"/>
      <c r="AD121" s="104"/>
      <c r="AE121" s="104"/>
      <c r="AF121" s="74"/>
      <c r="AJ121" s="34"/>
      <c r="AK121" s="34"/>
      <c r="AL121" s="34"/>
      <c r="AM121" s="34"/>
    </row>
    <row r="122" spans="2:39" s="15" customFormat="1" x14ac:dyDescent="0.3">
      <c r="M122" s="34"/>
      <c r="N122" s="34"/>
      <c r="O122" s="34"/>
      <c r="P122" s="34"/>
      <c r="Q122" s="34"/>
      <c r="R122" s="74"/>
      <c r="S122" s="74"/>
      <c r="T122" s="104"/>
      <c r="U122" s="104"/>
      <c r="V122" s="104"/>
      <c r="W122" s="104"/>
      <c r="X122" s="104"/>
      <c r="Y122" s="104"/>
      <c r="Z122" s="104"/>
      <c r="AA122" s="104"/>
      <c r="AB122" s="104"/>
      <c r="AC122" s="104"/>
      <c r="AD122" s="104"/>
      <c r="AE122" s="104"/>
      <c r="AF122" s="74"/>
      <c r="AJ122" s="34"/>
      <c r="AK122" s="34"/>
      <c r="AL122" s="34"/>
      <c r="AM122" s="34"/>
    </row>
    <row r="123" spans="2:39" s="15" customFormat="1" x14ac:dyDescent="0.3">
      <c r="M123" s="34"/>
      <c r="N123" s="34"/>
      <c r="O123" s="34"/>
      <c r="P123" s="34"/>
      <c r="Q123" s="34"/>
      <c r="R123" s="74"/>
      <c r="S123" s="104"/>
      <c r="T123" s="104"/>
      <c r="U123" s="104"/>
      <c r="V123" s="104"/>
      <c r="W123" s="104"/>
      <c r="X123" s="104"/>
      <c r="Y123" s="104"/>
      <c r="Z123" s="104"/>
      <c r="AA123" s="104"/>
      <c r="AB123" s="104"/>
      <c r="AC123" s="104"/>
      <c r="AD123" s="104"/>
      <c r="AE123" s="104"/>
      <c r="AF123" s="74"/>
      <c r="AJ123" s="34"/>
      <c r="AK123" s="34"/>
      <c r="AL123" s="34"/>
      <c r="AM123" s="34"/>
    </row>
    <row r="124" spans="2:39" s="15" customFormat="1" x14ac:dyDescent="0.3">
      <c r="B124"/>
      <c r="C124"/>
      <c r="D124"/>
      <c r="E124"/>
      <c r="F124"/>
      <c r="G124"/>
      <c r="H124"/>
      <c r="I124"/>
      <c r="J124"/>
      <c r="K124"/>
      <c r="L124"/>
      <c r="M124" s="63"/>
      <c r="N124" s="63"/>
      <c r="O124" s="63"/>
      <c r="P124" s="63"/>
      <c r="Q124" s="63"/>
      <c r="R124" s="74"/>
      <c r="S124" s="104"/>
      <c r="T124" s="104"/>
      <c r="U124" s="104"/>
      <c r="V124" s="104"/>
      <c r="W124" s="104"/>
      <c r="X124" s="104"/>
      <c r="Y124" s="104"/>
      <c r="Z124" s="104"/>
      <c r="AA124" s="104"/>
      <c r="AB124" s="104"/>
      <c r="AC124" s="104"/>
      <c r="AD124" s="104"/>
      <c r="AE124" s="104"/>
      <c r="AF124" s="74"/>
      <c r="AJ124" s="34"/>
      <c r="AK124" s="34"/>
      <c r="AL124" s="34"/>
      <c r="AM124" s="34"/>
    </row>
    <row r="125" spans="2:39" s="15" customFormat="1" x14ac:dyDescent="0.3">
      <c r="B125"/>
      <c r="C125"/>
      <c r="D125"/>
      <c r="E125"/>
      <c r="F125"/>
      <c r="G125"/>
      <c r="H125"/>
      <c r="I125"/>
      <c r="J125"/>
      <c r="K125"/>
      <c r="L125"/>
      <c r="M125" s="63"/>
      <c r="N125" s="63"/>
      <c r="O125" s="63"/>
      <c r="P125" s="63"/>
      <c r="Q125" s="63"/>
      <c r="R125" s="74"/>
      <c r="S125" s="104"/>
      <c r="T125" s="104"/>
      <c r="U125" s="104"/>
      <c r="V125" s="104"/>
      <c r="W125" s="104"/>
      <c r="X125" s="104"/>
      <c r="Y125" s="104"/>
      <c r="Z125" s="104"/>
      <c r="AA125" s="104"/>
      <c r="AB125" s="104"/>
      <c r="AC125" s="104"/>
      <c r="AD125" s="104"/>
      <c r="AE125" s="104"/>
      <c r="AF125" s="74"/>
      <c r="AJ125" s="34"/>
      <c r="AK125" s="34"/>
      <c r="AL125" s="34"/>
      <c r="AM125" s="34"/>
    </row>
    <row r="126" spans="2:39" s="15" customFormat="1" x14ac:dyDescent="0.3">
      <c r="B126"/>
      <c r="C126"/>
      <c r="D126"/>
      <c r="E126"/>
      <c r="F126"/>
      <c r="G126"/>
      <c r="H126"/>
      <c r="I126"/>
      <c r="J126"/>
      <c r="K126"/>
      <c r="L126"/>
      <c r="M126" s="63"/>
      <c r="N126" s="63"/>
      <c r="O126" s="63"/>
      <c r="P126" s="63"/>
      <c r="Q126" s="63"/>
      <c r="R126" s="74"/>
      <c r="S126" s="104"/>
      <c r="T126" s="104"/>
      <c r="U126" s="104"/>
      <c r="V126" s="104"/>
      <c r="W126" s="104"/>
      <c r="X126" s="104"/>
      <c r="Y126" s="104"/>
      <c r="Z126" s="104"/>
      <c r="AA126" s="104"/>
      <c r="AB126" s="104"/>
      <c r="AC126" s="104"/>
      <c r="AD126" s="104"/>
      <c r="AE126" s="104"/>
      <c r="AF126" s="74"/>
      <c r="AJ126" s="34"/>
      <c r="AK126" s="34"/>
      <c r="AL126" s="34"/>
      <c r="AM126" s="34"/>
    </row>
    <row r="127" spans="2:39" s="15" customFormat="1" x14ac:dyDescent="0.3">
      <c r="B127"/>
      <c r="C127"/>
      <c r="D127"/>
      <c r="E127"/>
      <c r="F127"/>
      <c r="G127"/>
      <c r="H127"/>
      <c r="I127"/>
      <c r="J127"/>
      <c r="K127"/>
      <c r="L127"/>
      <c r="M127" s="63"/>
      <c r="N127" s="63"/>
      <c r="O127" s="63"/>
      <c r="P127" s="63"/>
      <c r="Q127" s="63"/>
      <c r="R127" s="74"/>
      <c r="S127" s="104"/>
      <c r="T127" s="104"/>
      <c r="U127" s="104"/>
      <c r="V127" s="104"/>
      <c r="W127" s="104"/>
      <c r="X127" s="104"/>
      <c r="Y127" s="104"/>
      <c r="Z127" s="104"/>
      <c r="AA127" s="104"/>
      <c r="AB127" s="104"/>
      <c r="AC127" s="104"/>
      <c r="AD127" s="104"/>
      <c r="AE127" s="104"/>
      <c r="AF127" s="74"/>
      <c r="AJ127" s="34"/>
      <c r="AK127" s="34"/>
      <c r="AL127" s="34"/>
      <c r="AM127" s="34"/>
    </row>
    <row r="128" spans="2:39" s="15" customFormat="1" x14ac:dyDescent="0.3">
      <c r="B128"/>
      <c r="C128"/>
      <c r="D128"/>
      <c r="E128"/>
      <c r="F128"/>
      <c r="G128"/>
      <c r="H128"/>
      <c r="I128"/>
      <c r="J128"/>
      <c r="K128"/>
      <c r="L128"/>
      <c r="M128" s="63"/>
      <c r="N128" s="63"/>
      <c r="O128" s="63"/>
      <c r="P128" s="63"/>
      <c r="Q128" s="63"/>
      <c r="R128" s="74"/>
      <c r="S128" s="104"/>
      <c r="T128" s="104"/>
      <c r="U128" s="104"/>
      <c r="V128" s="104"/>
      <c r="W128" s="104"/>
      <c r="X128" s="104"/>
      <c r="Y128" s="104"/>
      <c r="Z128" s="104"/>
      <c r="AA128" s="104"/>
      <c r="AB128" s="104"/>
      <c r="AC128" s="104"/>
      <c r="AD128" s="104"/>
      <c r="AE128" s="104"/>
      <c r="AF128" s="74"/>
      <c r="AJ128" s="34"/>
      <c r="AK128" s="34"/>
      <c r="AL128" s="34"/>
      <c r="AM128" s="34"/>
    </row>
    <row r="129" spans="2:39" s="15" customFormat="1" x14ac:dyDescent="0.3">
      <c r="B129"/>
      <c r="C129"/>
      <c r="D129"/>
      <c r="E129"/>
      <c r="F129"/>
      <c r="G129"/>
      <c r="H129"/>
      <c r="I129"/>
      <c r="J129"/>
      <c r="K129"/>
      <c r="L129"/>
      <c r="M129" s="63"/>
      <c r="N129" s="63"/>
      <c r="O129" s="63"/>
      <c r="P129" s="63"/>
      <c r="Q129" s="63"/>
      <c r="R129" s="74"/>
      <c r="S129" s="104"/>
      <c r="T129" s="104"/>
      <c r="U129" s="104"/>
      <c r="V129" s="104"/>
      <c r="W129" s="104"/>
      <c r="X129" s="104"/>
      <c r="Y129" s="104"/>
      <c r="Z129" s="104"/>
      <c r="AA129" s="104"/>
      <c r="AB129" s="104"/>
      <c r="AC129" s="104"/>
      <c r="AD129" s="104"/>
      <c r="AE129" s="104"/>
      <c r="AF129" s="74"/>
      <c r="AJ129" s="34"/>
      <c r="AK129" s="34"/>
      <c r="AL129" s="34"/>
      <c r="AM129" s="34"/>
    </row>
  </sheetData>
  <sheetProtection algorithmName="SHA-512" hashValue="pRHZCGxcVT1qyQx0kc57WA9KlgDc2HhTZf1aSCx+0AcVt6+j1e2E5u1Jl3Y+HB0KW2SLLRS0ebLXERQSP6Xz+Q==" saltValue="nUJEEVC+dKDmHauIH+0U4w==" spinCount="100000" sheet="1" selectLockedCells="1"/>
  <mergeCells count="76">
    <mergeCell ref="E65:P65"/>
    <mergeCell ref="E59:N59"/>
    <mergeCell ref="O59:P59"/>
    <mergeCell ref="E60:N60"/>
    <mergeCell ref="O60:P60"/>
    <mergeCell ref="E63:P63"/>
    <mergeCell ref="E64:P64"/>
    <mergeCell ref="F66:P66"/>
    <mergeCell ref="F67:P67"/>
    <mergeCell ref="F68:P68"/>
    <mergeCell ref="F69:P69"/>
    <mergeCell ref="F70:P70"/>
    <mergeCell ref="E57:N57"/>
    <mergeCell ref="O57:P57"/>
    <mergeCell ref="E48:N48"/>
    <mergeCell ref="O48:P48"/>
    <mergeCell ref="E51:N51"/>
    <mergeCell ref="O51:P51"/>
    <mergeCell ref="E52:N52"/>
    <mergeCell ref="O52:P52"/>
    <mergeCell ref="E53:N53"/>
    <mergeCell ref="O53:P53"/>
    <mergeCell ref="E55:N55"/>
    <mergeCell ref="O55:P55"/>
    <mergeCell ref="H56:J56"/>
    <mergeCell ref="E43:N43"/>
    <mergeCell ref="O43:P43"/>
    <mergeCell ref="E44:N44"/>
    <mergeCell ref="O44:P44"/>
    <mergeCell ref="E45:N45"/>
    <mergeCell ref="O45:P45"/>
    <mergeCell ref="E38:N38"/>
    <mergeCell ref="O38:P38"/>
    <mergeCell ref="E39:N39"/>
    <mergeCell ref="O39:P39"/>
    <mergeCell ref="E40:N40"/>
    <mergeCell ref="O40:P40"/>
    <mergeCell ref="E33:N33"/>
    <mergeCell ref="O33:P33"/>
    <mergeCell ref="E34:N34"/>
    <mergeCell ref="O34:P34"/>
    <mergeCell ref="E37:N37"/>
    <mergeCell ref="O37:P37"/>
    <mergeCell ref="E26:N26"/>
    <mergeCell ref="O26:P26"/>
    <mergeCell ref="E31:N31"/>
    <mergeCell ref="O31:P31"/>
    <mergeCell ref="E32:N32"/>
    <mergeCell ref="O32:P32"/>
    <mergeCell ref="E27:N27"/>
    <mergeCell ref="O27:P27"/>
    <mergeCell ref="E23:N23"/>
    <mergeCell ref="O23:P23"/>
    <mergeCell ref="E24:N24"/>
    <mergeCell ref="O24:P24"/>
    <mergeCell ref="E25:N25"/>
    <mergeCell ref="O25:P25"/>
    <mergeCell ref="E17:P17"/>
    <mergeCell ref="E18:P18"/>
    <mergeCell ref="E21:N21"/>
    <mergeCell ref="O21:P21"/>
    <mergeCell ref="E22:N22"/>
    <mergeCell ref="O22:P22"/>
    <mergeCell ref="B1:Q1"/>
    <mergeCell ref="B2:Q2"/>
    <mergeCell ref="E16:P16"/>
    <mergeCell ref="E4:P4"/>
    <mergeCell ref="E5:P5"/>
    <mergeCell ref="E8:P8"/>
    <mergeCell ref="E11:P11"/>
    <mergeCell ref="E12:P12"/>
    <mergeCell ref="E13:P13"/>
    <mergeCell ref="E14:P14"/>
    <mergeCell ref="E15:P15"/>
    <mergeCell ref="E9:P9"/>
    <mergeCell ref="E10:P10"/>
  </mergeCells>
  <conditionalFormatting sqref="O59">
    <cfRule type="expression" dxfId="3" priority="2">
      <formula>"&gt;$G$47"</formula>
    </cfRule>
    <cfRule type="expression" dxfId="2" priority="3">
      <formula>"&lt;=$G$47"</formula>
    </cfRule>
  </conditionalFormatting>
  <conditionalFormatting sqref="O60">
    <cfRule type="expression" dxfId="1" priority="1">
      <formula>$O$60&gt;$O$59</formula>
    </cfRule>
    <cfRule type="expression" dxfId="0" priority="4">
      <formula>$O$60&lt;=$O$59</formula>
    </cfRule>
  </conditionalFormatting>
  <dataValidations count="2">
    <dataValidation type="custom" allowBlank="1" showInputMessage="1" showErrorMessage="1" sqref="A8:B8 D8:F8" xr:uid="{E25B9410-A9A3-45B0-BF36-AF9B1B4FE50E}">
      <formula1>"&lt;0&gt;0"</formula1>
    </dataValidation>
    <dataValidation type="list" allowBlank="1" showInputMessage="1" showErrorMessage="1" sqref="O37:P40 O43:P44 O22:P26" xr:uid="{062E93BD-BD8B-4FE1-B185-E85C0319A1FD}">
      <formula1>$U$30:$U$31</formula1>
    </dataValidation>
  </dataValidations>
  <pageMargins left="0.7" right="0.7" top="0.75" bottom="0.75" header="0.3" footer="0.3"/>
  <pageSetup scale="53" orientation="portrait" r:id="rId1"/>
  <headerFooter>
    <oddHeader>&amp;L&amp;G</oddHeader>
    <oddFooter>&amp;LVersion - 2023.0.01&amp;CWHEDA MULTIFAMILY APPLICATION&amp;R&amp;P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7312-5190-4A74-859A-892521C43D91}">
  <dimension ref="A1:C27"/>
  <sheetViews>
    <sheetView zoomScaleNormal="100" workbookViewId="0">
      <selection activeCell="E25" sqref="E25"/>
    </sheetView>
  </sheetViews>
  <sheetFormatPr defaultRowHeight="14.4" x14ac:dyDescent="0.3"/>
  <cols>
    <col min="1" max="1" width="20.5546875" customWidth="1"/>
    <col min="3" max="3" width="13.33203125" customWidth="1"/>
  </cols>
  <sheetData>
    <row r="1" spans="1:3" x14ac:dyDescent="0.3">
      <c r="A1" s="190" t="s">
        <v>100</v>
      </c>
      <c r="B1" s="190"/>
      <c r="C1" s="190"/>
    </row>
    <row r="3" spans="1:3" x14ac:dyDescent="0.3">
      <c r="A3" t="s">
        <v>99</v>
      </c>
    </row>
    <row r="4" spans="1:3" x14ac:dyDescent="0.3">
      <c r="A4" t="s">
        <v>98</v>
      </c>
    </row>
    <row r="5" spans="1:3" x14ac:dyDescent="0.3">
      <c r="A5" t="s">
        <v>97</v>
      </c>
    </row>
    <row r="6" spans="1:3" x14ac:dyDescent="0.3">
      <c r="A6" t="s">
        <v>96</v>
      </c>
    </row>
    <row r="7" spans="1:3" x14ac:dyDescent="0.3">
      <c r="A7" t="s">
        <v>95</v>
      </c>
    </row>
    <row r="8" spans="1:3" x14ac:dyDescent="0.3">
      <c r="A8" t="s">
        <v>94</v>
      </c>
    </row>
    <row r="9" spans="1:3" x14ac:dyDescent="0.3">
      <c r="A9" t="s">
        <v>93</v>
      </c>
    </row>
    <row r="10" spans="1:3" x14ac:dyDescent="0.3">
      <c r="A10" t="s">
        <v>92</v>
      </c>
    </row>
    <row r="11" spans="1:3" x14ac:dyDescent="0.3">
      <c r="A11" t="s">
        <v>91</v>
      </c>
    </row>
    <row r="12" spans="1:3" x14ac:dyDescent="0.3">
      <c r="A12" t="s">
        <v>90</v>
      </c>
    </row>
    <row r="13" spans="1:3" x14ac:dyDescent="0.3">
      <c r="A13" t="s">
        <v>89</v>
      </c>
    </row>
    <row r="14" spans="1:3" x14ac:dyDescent="0.3">
      <c r="A14" t="s">
        <v>88</v>
      </c>
    </row>
    <row r="15" spans="1:3" x14ac:dyDescent="0.3">
      <c r="A15" t="s">
        <v>87</v>
      </c>
    </row>
    <row r="16" spans="1:3" x14ac:dyDescent="0.3">
      <c r="A16" t="s">
        <v>32</v>
      </c>
    </row>
    <row r="17" spans="1:1" x14ac:dyDescent="0.3">
      <c r="A17" t="s">
        <v>86</v>
      </c>
    </row>
    <row r="18" spans="1:1" x14ac:dyDescent="0.3">
      <c r="A18" t="s">
        <v>85</v>
      </c>
    </row>
    <row r="19" spans="1:1" x14ac:dyDescent="0.3">
      <c r="A19" t="s">
        <v>84</v>
      </c>
    </row>
    <row r="20" spans="1:1" x14ac:dyDescent="0.3">
      <c r="A20" t="s">
        <v>83</v>
      </c>
    </row>
    <row r="21" spans="1:1" x14ac:dyDescent="0.3">
      <c r="A21" t="s">
        <v>82</v>
      </c>
    </row>
    <row r="22" spans="1:1" x14ac:dyDescent="0.3">
      <c r="A22" t="s">
        <v>81</v>
      </c>
    </row>
    <row r="23" spans="1:1" x14ac:dyDescent="0.3">
      <c r="A23" t="s">
        <v>80</v>
      </c>
    </row>
    <row r="24" spans="1:1" x14ac:dyDescent="0.3">
      <c r="A24" t="s">
        <v>79</v>
      </c>
    </row>
    <row r="25" spans="1:1" x14ac:dyDescent="0.3">
      <c r="A25" t="s">
        <v>78</v>
      </c>
    </row>
    <row r="26" spans="1:1" x14ac:dyDescent="0.3">
      <c r="A26" t="s">
        <v>77</v>
      </c>
    </row>
    <row r="27" spans="1:1" x14ac:dyDescent="0.3">
      <c r="A27" t="s">
        <v>76</v>
      </c>
    </row>
  </sheetData>
  <sheetProtection algorithmName="SHA-512" hashValue="5WhkjrWuGZ8V46jY2CV0vF5k7hmtBH8N7qOfzT4KRQfq2eqNpRqfvRefVlk17T/5FYuknGabArxNK6sbiyUBeQ==" saltValue="iy/uCfK/4BJaerOqmgzybw==" spinCount="100000" sheet="1" selectLockedCells="1"/>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Max Cost Model</vt:lpstr>
      <vt:lpstr>Metro Counties</vt:lpstr>
      <vt:lpstr>Max_Cost_Model</vt:lpstr>
      <vt:lpstr>'Max Cost Model'!Print_Area</vt:lpstr>
      <vt:lpstr>'Metro Counties'!Print_Area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Beres</dc:creator>
  <cp:lastModifiedBy>Emily Z. Francis</cp:lastModifiedBy>
  <dcterms:created xsi:type="dcterms:W3CDTF">2023-09-20T20:41:27Z</dcterms:created>
  <dcterms:modified xsi:type="dcterms:W3CDTF">2025-09-17T21:54:01Z</dcterms:modified>
</cp:coreProperties>
</file>