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ihtc\2021\Results\"/>
    </mc:Choice>
  </mc:AlternateContent>
  <xr:revisionPtr revIDLastSave="0" documentId="13_ncr:1_{580E0415-93EB-48A6-9F23-F8C42F284CF5}" xr6:coauthVersionLast="46" xr6:coauthVersionMax="46" xr10:uidLastSave="{00000000-0000-0000-0000-000000000000}"/>
  <bookViews>
    <workbookView xWindow="-108" yWindow="-108" windowWidth="23256" windowHeight="12576" tabRatio="692" xr2:uid="{74465687-D69A-45F7-91BD-ECEC168E773F}"/>
  </bookViews>
  <sheets>
    <sheet name="2021 9% HTC Awards" sheetId="15" r:id="rId1"/>
    <sheet name="9%&amp;4% Merged" sheetId="5" state="hidden" r:id="rId2"/>
  </sheets>
  <definedNames>
    <definedName name="_xlnm._FilterDatabase" localSheetId="0" hidden="1">'2021 9% HTC Awards'!$A$4:$N$39</definedName>
    <definedName name="_xlnm._FilterDatabase" localSheetId="1" hidden="1">'9%&amp;4% Merged'!$A$2:$V$36</definedName>
    <definedName name="_xlnm.Print_Area" localSheetId="0">'2021 9% HTC Awards'!$A$1:$N$46</definedName>
    <definedName name="_xlnm.Print_Area" localSheetId="1">'9%&amp;4% Merged'!$A$1:$V$90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5" l="1"/>
  <c r="I45" i="15" l="1"/>
  <c r="J43" i="15"/>
  <c r="J22" i="15"/>
  <c r="J40" i="15" s="1"/>
  <c r="G43" i="15"/>
  <c r="F43" i="15"/>
  <c r="G22" i="15"/>
  <c r="G40" i="15" s="1"/>
  <c r="F22" i="15"/>
  <c r="F40" i="15" s="1"/>
  <c r="J45" i="15" l="1"/>
  <c r="K77" i="5" l="1"/>
  <c r="G77" i="5"/>
  <c r="C77" i="5"/>
  <c r="B77" i="5"/>
  <c r="K76" i="5"/>
  <c r="G76" i="5"/>
  <c r="C76" i="5"/>
  <c r="B76" i="5"/>
  <c r="K75" i="5"/>
  <c r="G75" i="5"/>
  <c r="C75" i="5"/>
  <c r="B75" i="5"/>
  <c r="K74" i="5"/>
  <c r="G74" i="5"/>
  <c r="C74" i="5"/>
  <c r="B74" i="5"/>
  <c r="K73" i="5"/>
  <c r="G73" i="5"/>
  <c r="C73" i="5"/>
  <c r="B73" i="5"/>
  <c r="K72" i="5"/>
  <c r="G72" i="5"/>
  <c r="C72" i="5"/>
  <c r="B72" i="5"/>
  <c r="K71" i="5"/>
  <c r="G71" i="5"/>
  <c r="C71" i="5"/>
  <c r="B71" i="5"/>
  <c r="E74" i="5" l="1"/>
  <c r="E72" i="5"/>
  <c r="E76" i="5"/>
  <c r="E75" i="5"/>
  <c r="G78" i="5"/>
  <c r="E73" i="5"/>
  <c r="C78" i="5"/>
  <c r="E77" i="5"/>
  <c r="B78" i="5"/>
  <c r="K78" i="5"/>
  <c r="E71" i="5"/>
  <c r="L71" i="5" l="1"/>
  <c r="L73" i="5"/>
  <c r="M73" i="5" s="1"/>
  <c r="L72" i="5"/>
  <c r="M72" i="5" s="1"/>
  <c r="L74" i="5"/>
  <c r="M74" i="5" s="1"/>
  <c r="L75" i="5"/>
  <c r="M75" i="5" s="1"/>
  <c r="L76" i="5"/>
  <c r="M76" i="5" s="1"/>
  <c r="L77" i="5"/>
  <c r="M77" i="5" s="1"/>
  <c r="E78" i="5"/>
  <c r="L78" i="5" l="1"/>
  <c r="M71" i="5"/>
  <c r="M78" i="5" s="1"/>
  <c r="H77" i="5" l="1"/>
  <c r="I77" i="5" s="1"/>
  <c r="H72" i="5"/>
  <c r="I72" i="5" s="1"/>
  <c r="H73" i="5"/>
  <c r="I73" i="5" s="1"/>
  <c r="H74" i="5"/>
  <c r="I74" i="5" s="1"/>
  <c r="H71" i="5"/>
  <c r="H75" i="5"/>
  <c r="I75" i="5" s="1"/>
  <c r="H76" i="5"/>
  <c r="I76" i="5" s="1"/>
  <c r="H78" i="5" l="1"/>
  <c r="I71" i="5"/>
  <c r="I78" i="5" s="1"/>
</calcChain>
</file>

<file path=xl/sharedStrings.xml><?xml version="1.0" encoding="utf-8"?>
<sst xmlns="http://schemas.openxmlformats.org/spreadsheetml/2006/main" count="1221" uniqueCount="316">
  <si>
    <t>2021 9% Federal HTC Applicant List</t>
  </si>
  <si>
    <t>TCA Deal #</t>
  </si>
  <si>
    <t>Project Name</t>
  </si>
  <si>
    <t>Proj City</t>
  </si>
  <si>
    <t>County</t>
  </si>
  <si>
    <t>Units</t>
  </si>
  <si>
    <t>LI Units</t>
  </si>
  <si>
    <t>Type</t>
  </si>
  <si>
    <t>Set Aside</t>
  </si>
  <si>
    <t>Credit Request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</si>
  <si>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</si>
  <si>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</si>
  <si>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</si>
  <si>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</si>
  <si>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</si>
  <si>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</si>
  <si>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</si>
  <si>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Zip</t>
  </si>
  <si>
    <t>The Shoals</t>
  </si>
  <si>
    <t>Sister Bay</t>
  </si>
  <si>
    <t>Door</t>
  </si>
  <si>
    <t>Maj Family</t>
  </si>
  <si>
    <t>Rural</t>
  </si>
  <si>
    <t>New Construction</t>
  </si>
  <si>
    <t>Crown Court Properties, LTD</t>
  </si>
  <si>
    <t>Menachem Rapoport</t>
  </si>
  <si>
    <t>262-242-7705</t>
  </si>
  <si>
    <t>2233 W Mequon Rd</t>
  </si>
  <si>
    <t xml:space="preserve">Mequon </t>
  </si>
  <si>
    <t>WI</t>
  </si>
  <si>
    <t xml:space="preserve">Filer &amp; Stowell Machine Shop Lofts </t>
  </si>
  <si>
    <t>Milwaukee</t>
  </si>
  <si>
    <t>General</t>
  </si>
  <si>
    <t>Adaptive Reuse</t>
  </si>
  <si>
    <t>Bear Development, LLC</t>
  </si>
  <si>
    <t>Adam Templer</t>
  </si>
  <si>
    <t>312-405-3277</t>
  </si>
  <si>
    <t>4011 80th Street</t>
  </si>
  <si>
    <t>Kenosha</t>
  </si>
  <si>
    <t>State Street Apartments</t>
  </si>
  <si>
    <t>Racine</t>
  </si>
  <si>
    <t>Nonprofit</t>
  </si>
  <si>
    <t>Mixed</t>
  </si>
  <si>
    <t xml:space="preserve">Heartland Housing Inc. </t>
  </si>
  <si>
    <t>Benjamin Andrews</t>
  </si>
  <si>
    <t>414-395-0074</t>
  </si>
  <si>
    <t>208 S. LaSalle St #1300</t>
  </si>
  <si>
    <t>Chicago</t>
  </si>
  <si>
    <t>IL</t>
  </si>
  <si>
    <t>New Richmond DT, LLC</t>
  </si>
  <si>
    <t>New Richmond</t>
  </si>
  <si>
    <t>St. Croix</t>
  </si>
  <si>
    <t>Maj Elderly</t>
  </si>
  <si>
    <t xml:space="preserve">New Construction </t>
  </si>
  <si>
    <t>Gerrard Development, LLC</t>
  </si>
  <si>
    <t>Paul Gerrard</t>
  </si>
  <si>
    <t>608-782-4375</t>
  </si>
  <si>
    <t>100 6th St. North Ste. A</t>
  </si>
  <si>
    <t>La Crosse</t>
  </si>
  <si>
    <t>Greenway Cottages</t>
  </si>
  <si>
    <t>Mosinee</t>
  </si>
  <si>
    <t>Marathon</t>
  </si>
  <si>
    <t>Commonwealth Development Corp of America</t>
  </si>
  <si>
    <t>Dan Kroetz</t>
  </si>
  <si>
    <t>608-688-0758</t>
  </si>
  <si>
    <t>7447 University Ave Ste 210</t>
  </si>
  <si>
    <t>Middleton</t>
  </si>
  <si>
    <t>Golden Venture Apartments</t>
  </si>
  <si>
    <t>Kaukauna</t>
  </si>
  <si>
    <t>Outagamie</t>
  </si>
  <si>
    <t>Preservation</t>
  </si>
  <si>
    <t>Acquis/Rehab</t>
  </si>
  <si>
    <t>Lake Delton Senior Apartments</t>
  </si>
  <si>
    <t>Wisconsin Dells</t>
  </si>
  <si>
    <t>Sauk</t>
  </si>
  <si>
    <t>Heartland Housing, Inc.</t>
  </si>
  <si>
    <t>Mark Kruse</t>
  </si>
  <si>
    <t>312-804-5321</t>
  </si>
  <si>
    <t>208 S LaSalle St Ste 1300</t>
  </si>
  <si>
    <t>Century Building-Phase II</t>
  </si>
  <si>
    <t>Riverwest Workforce Apartments &amp; Food Accelerator</t>
  </si>
  <si>
    <t>General Capital Development LLC</t>
  </si>
  <si>
    <t>Josh Hafron</t>
  </si>
  <si>
    <t>414-228-3518</t>
  </si>
  <si>
    <t>6938 N Santa Monica Blvd</t>
  </si>
  <si>
    <t>Fox Point</t>
  </si>
  <si>
    <t>Berkshire - Ashwaubenon</t>
  </si>
  <si>
    <t>Ashwaubenon</t>
  </si>
  <si>
    <t>Brown</t>
  </si>
  <si>
    <t>The Klassik</t>
  </si>
  <si>
    <t>Verona</t>
  </si>
  <si>
    <t>Dane</t>
  </si>
  <si>
    <t xml:space="preserve">Northpointe Development Corporation </t>
  </si>
  <si>
    <t>Cal Schultz</t>
  </si>
  <si>
    <t>920-303-9404</t>
  </si>
  <si>
    <t>420 S Koeller St ste 230</t>
  </si>
  <si>
    <t>Oshkosh</t>
  </si>
  <si>
    <t>Westlawn Renaissance V</t>
  </si>
  <si>
    <t xml:space="preserve">Supportive </t>
  </si>
  <si>
    <t>Housing Authority of City of Milwaukee</t>
  </si>
  <si>
    <t>Fernando Aniban</t>
  </si>
  <si>
    <t>414-286-5885</t>
  </si>
  <si>
    <t>809 N Broadway</t>
  </si>
  <si>
    <t>Bethesda Cornerstone Village - Highland</t>
  </si>
  <si>
    <t>Bethesda Cornerstone Village LLC</t>
  </si>
  <si>
    <t>John Pechan</t>
  </si>
  <si>
    <t>206-914-8541</t>
  </si>
  <si>
    <t>600 Hoffman Dr</t>
  </si>
  <si>
    <t xml:space="preserve">Watertown </t>
  </si>
  <si>
    <t>Verona Suger Creek Affordable Housing</t>
  </si>
  <si>
    <t>The Alexander Company</t>
  </si>
  <si>
    <t>Matthew Meier</t>
  </si>
  <si>
    <t>608-268-8106</t>
  </si>
  <si>
    <t>2450 Rimrock Rd Ste 100</t>
  </si>
  <si>
    <t xml:space="preserve">Madison </t>
  </si>
  <si>
    <t>Meadowlark Gardens</t>
  </si>
  <si>
    <t>Ellsworth</t>
  </si>
  <si>
    <t>Pierce</t>
  </si>
  <si>
    <t>West Cap</t>
  </si>
  <si>
    <t>Peter Kilde</t>
  </si>
  <si>
    <t>715-265-4271</t>
  </si>
  <si>
    <t>525 2nd Street</t>
  </si>
  <si>
    <t>Glenwood City</t>
  </si>
  <si>
    <t>Prairie Heights Residences LLC</t>
  </si>
  <si>
    <t>Eau Claire</t>
  </si>
  <si>
    <t>AgeBetter Community Living</t>
  </si>
  <si>
    <t>Madison</t>
  </si>
  <si>
    <t>Gorman &amp; Company LLC</t>
  </si>
  <si>
    <t>Ted Matkom</t>
  </si>
  <si>
    <t>414-617-9997</t>
  </si>
  <si>
    <t>200 N Main St</t>
  </si>
  <si>
    <t>Oregon</t>
  </si>
  <si>
    <t>Westfield Loft Apartments</t>
  </si>
  <si>
    <t>Westfield</t>
  </si>
  <si>
    <t>Marquette</t>
  </si>
  <si>
    <t>Historic St Joseph Apartments</t>
  </si>
  <si>
    <t>Rice Lake</t>
  </si>
  <si>
    <t>Barron</t>
  </si>
  <si>
    <t>Movin' Out, Inc</t>
  </si>
  <si>
    <t>Megan Schuetz</t>
  </si>
  <si>
    <t>608-229-6910</t>
  </si>
  <si>
    <t>902 Royster Oaks Dr Ste 105</t>
  </si>
  <si>
    <t>Garden District Apartments</t>
  </si>
  <si>
    <t>AOF/Pacific Affordable Housing Corp</t>
  </si>
  <si>
    <t>Sara Fay</t>
  </si>
  <si>
    <t>206-876-7877</t>
  </si>
  <si>
    <t>520 Pike  St, Ste 1120</t>
  </si>
  <si>
    <t>Seattle</t>
  </si>
  <si>
    <t>WA</t>
  </si>
  <si>
    <t>Forest Edge Apartments</t>
  </si>
  <si>
    <t>Lac du Flambeau</t>
  </si>
  <si>
    <t>Vilas</t>
  </si>
  <si>
    <t>Cinnaire Solutions Corporation</t>
  </si>
  <si>
    <t>Chris Laurent</t>
  </si>
  <si>
    <t>503-869-6544</t>
  </si>
  <si>
    <t>10 E Doty St,  Ste #445</t>
  </si>
  <si>
    <t>Townhomes at Carver Park</t>
  </si>
  <si>
    <t>Bronzeville Scattered Sites</t>
  </si>
  <si>
    <t>Maures Development Group LLC</t>
  </si>
  <si>
    <t>Melissa Nicole Allen</t>
  </si>
  <si>
    <t>414-217-4991</t>
  </si>
  <si>
    <t>1420 W Center St, Suite 2</t>
  </si>
  <si>
    <t>West River Lofts</t>
  </si>
  <si>
    <t>Two Rivers</t>
  </si>
  <si>
    <t>Manitowoc</t>
  </si>
  <si>
    <t>1915 N Dr. Martin Luther King Dr</t>
  </si>
  <si>
    <t>38Ten Parmenter</t>
  </si>
  <si>
    <t>Lutheran Social Services of WI and Upper Michigan</t>
  </si>
  <si>
    <t>Dennis Hanson</t>
  </si>
  <si>
    <t>414-246-2711</t>
  </si>
  <si>
    <t>6737 W Washington St Ste 2275</t>
  </si>
  <si>
    <t>West Allis</t>
  </si>
  <si>
    <t>River Parkway Apartments &amp; Townhomes Phase II</t>
  </si>
  <si>
    <t>Wauwatosa</t>
  </si>
  <si>
    <t>MSP Real Estate Inc.</t>
  </si>
  <si>
    <t>Mark Hammond</t>
  </si>
  <si>
    <t>612-868-9997</t>
  </si>
  <si>
    <t>1295 Northland Dr Ste 270</t>
  </si>
  <si>
    <t>Mendota Heights</t>
  </si>
  <si>
    <t>MN</t>
  </si>
  <si>
    <t>The Heights Apartments</t>
  </si>
  <si>
    <t>Five Points Lofts</t>
  </si>
  <si>
    <t>Martin Luther King Economic Development Corporation</t>
  </si>
  <si>
    <t>Nicole Robbins</t>
  </si>
  <si>
    <t>414-264-5000</t>
  </si>
  <si>
    <t>2745 N Doctor MLK Jr Dr, Suite 200</t>
  </si>
  <si>
    <t>Rise Apartments</t>
  </si>
  <si>
    <t>Appleton</t>
  </si>
  <si>
    <t>Preservation Housing Partners</t>
  </si>
  <si>
    <t>Robert Diedrich</t>
  </si>
  <si>
    <t>248-933-8560</t>
  </si>
  <si>
    <t>5184 Iron Gate Rd</t>
  </si>
  <si>
    <t>Bloomfield Hills</t>
  </si>
  <si>
    <t>MI</t>
  </si>
  <si>
    <t>Lac Courte Oreilles Homes VI</t>
  </si>
  <si>
    <t>Hayward</t>
  </si>
  <si>
    <t>Sawyer</t>
  </si>
  <si>
    <t>Lac Courte Oreilles Housing Authority</t>
  </si>
  <si>
    <t>Jean Thayer</t>
  </si>
  <si>
    <t>715-634-2147</t>
  </si>
  <si>
    <t>13416 W Trepania Rd</t>
  </si>
  <si>
    <t xml:space="preserve">Hayward </t>
  </si>
  <si>
    <t>Walnut Street Apartments</t>
  </si>
  <si>
    <t>Green Bay</t>
  </si>
  <si>
    <t>Impact Seven</t>
  </si>
  <si>
    <t>Michael Carlson</t>
  </si>
  <si>
    <t>608-405-9064</t>
  </si>
  <si>
    <t>2961 Decker Dr</t>
  </si>
  <si>
    <t>Robert Holmes Villa</t>
  </si>
  <si>
    <t>Ashland</t>
  </si>
  <si>
    <t xml:space="preserve">Impact Seven </t>
  </si>
  <si>
    <t>The Shield Apartments</t>
  </si>
  <si>
    <t>The Salvation Army Services Inc</t>
  </si>
  <si>
    <t>Bramwell Higgins</t>
  </si>
  <si>
    <t>847-294-2154</t>
  </si>
  <si>
    <t>5550 Prairie Stone Parkway</t>
  </si>
  <si>
    <t xml:space="preserve">Hoffman Estates </t>
  </si>
  <si>
    <t>Avenue Square Apartments</t>
  </si>
  <si>
    <t>Alfred G McConnell or his Assigns</t>
  </si>
  <si>
    <t>Alf McConnell</t>
  </si>
  <si>
    <t>847-491-9707</t>
  </si>
  <si>
    <t>2677 Orrington Ave</t>
  </si>
  <si>
    <t xml:space="preserve">Evanston </t>
  </si>
  <si>
    <t>Federal Credits Request</t>
  </si>
  <si>
    <t>State Credits Request</t>
  </si>
  <si>
    <t>Filer &amp; Stowell Foundry Lofts</t>
  </si>
  <si>
    <t>Michigan Street Commons</t>
  </si>
  <si>
    <t>Okato Manor</t>
  </si>
  <si>
    <t>Oconto</t>
  </si>
  <si>
    <t>Crown Court Properties Ltd</t>
  </si>
  <si>
    <t>Mequon</t>
  </si>
  <si>
    <t>National Tinsel Lofts</t>
  </si>
  <si>
    <t>Small Urban</t>
  </si>
  <si>
    <t>Evergreen Redevelopment LLC</t>
  </si>
  <si>
    <t>David Block</t>
  </si>
  <si>
    <t>312-382-3259</t>
  </si>
  <si>
    <t>566 W Lake St Ste 400</t>
  </si>
  <si>
    <t>Superior View Cottages</t>
  </si>
  <si>
    <t>Commonwealth Development Corp of  America</t>
  </si>
  <si>
    <t>7447 University Ave 210</t>
  </si>
  <si>
    <t>Brooke Street Lofts</t>
  </si>
  <si>
    <t>Fond du Lac</t>
  </si>
  <si>
    <t>Wisconsin Partnership for Housing Dev.</t>
  </si>
  <si>
    <t>Nicole Solheim</t>
  </si>
  <si>
    <t>608-258-5560</t>
  </si>
  <si>
    <t>2045 Atwood Ave</t>
  </si>
  <si>
    <t>The Grove Apartments</t>
  </si>
  <si>
    <t>Stevens Point</t>
  </si>
  <si>
    <t>Portage</t>
  </si>
  <si>
    <t>General Capital Development</t>
  </si>
  <si>
    <t>Pumkin Patch Lot 1</t>
  </si>
  <si>
    <t>Sun Prairie</t>
  </si>
  <si>
    <t>Family</t>
  </si>
  <si>
    <t>Roers Investments LLC</t>
  </si>
  <si>
    <t>Ross Stiteley</t>
  </si>
  <si>
    <t>608-575-6947</t>
  </si>
  <si>
    <t>120 Cheshire Lane Ste 110</t>
  </si>
  <si>
    <t>Minnetonka</t>
  </si>
  <si>
    <t>The Waterford</t>
  </si>
  <si>
    <t>McFarland</t>
  </si>
  <si>
    <t>230 Ohio St, Ste 200</t>
  </si>
  <si>
    <t>Uno's Madison</t>
  </si>
  <si>
    <t>420 S Koeller St Ste 230</t>
  </si>
  <si>
    <t>Edison School Apartments</t>
  </si>
  <si>
    <t>Lutheran Social Services of WI &amp; Upper MI</t>
  </si>
  <si>
    <t>Westlawn Reniassance VII</t>
  </si>
  <si>
    <t>Hsg Authority of the City of Milwaukee</t>
  </si>
  <si>
    <t>Kenosha Uptown Lofts</t>
  </si>
  <si>
    <t>MLK Library Apartments</t>
  </si>
  <si>
    <t>General Capital Development, LLC</t>
  </si>
  <si>
    <t xml:space="preserve">University Park Commons </t>
  </si>
  <si>
    <t>JT Klein Company Inc</t>
  </si>
  <si>
    <t>Jacob Klein</t>
  </si>
  <si>
    <t>612-202-1577</t>
  </si>
  <si>
    <t>818 S Park St</t>
  </si>
  <si>
    <t xml:space="preserve">Oak Ridge at University Park </t>
  </si>
  <si>
    <t>Historic St. Joseph Apartments 4%</t>
  </si>
  <si>
    <t>FE</t>
  </si>
  <si>
    <t>FR</t>
  </si>
  <si>
    <t>CB</t>
  </si>
  <si>
    <t>CN</t>
  </si>
  <si>
    <t>EF</t>
  </si>
  <si>
    <t>CO</t>
  </si>
  <si>
    <t>JV</t>
  </si>
  <si>
    <t>TOTAL</t>
  </si>
  <si>
    <t>Chris Bailey</t>
  </si>
  <si>
    <t>Chris Nowakowski</t>
  </si>
  <si>
    <t>Chandler O'Connor</t>
  </si>
  <si>
    <t>Emily Francis</t>
  </si>
  <si>
    <t>Fernando Escobar</t>
  </si>
  <si>
    <t>Fausto Rivera</t>
  </si>
  <si>
    <t>Jake Victor</t>
  </si>
  <si>
    <t>ASSIGNED CLO</t>
  </si>
  <si>
    <t>Threshod Peer Review</t>
  </si>
  <si>
    <t>ASSIGNMENTS:</t>
  </si>
  <si>
    <t>THRESHOLD PEER REVIEWS</t>
  </si>
  <si>
    <t>Scoring Peer Review</t>
  </si>
  <si>
    <t>SCORING PEER REVIEWS</t>
  </si>
  <si>
    <t>x</t>
  </si>
  <si>
    <t>Martin Luther King Economic Development Corp</t>
  </si>
  <si>
    <t>Total Units</t>
  </si>
  <si>
    <t>Household Type</t>
  </si>
  <si>
    <t>2021 Housing Tax Credit Awards</t>
  </si>
  <si>
    <t>Projects are listed by status, then alphabetically</t>
  </si>
  <si>
    <t>Status</t>
  </si>
  <si>
    <t>Award</t>
  </si>
  <si>
    <t>On-hold</t>
  </si>
  <si>
    <t>Ineligible</t>
  </si>
  <si>
    <t>Constuction Type</t>
  </si>
  <si>
    <t>Contact</t>
  </si>
  <si>
    <t>Phone #</t>
  </si>
  <si>
    <t xml:space="preserve">Subtotal: </t>
  </si>
  <si>
    <t>AppL. #</t>
  </si>
  <si>
    <t>Afford. Units</t>
  </si>
  <si>
    <t>Credit Requested</t>
  </si>
  <si>
    <t>Credit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</si>
</sst>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;[Red]&quot;$&quot;#,##0"/>
    <numFmt numFmtId="165" formatCode="[$-409]mmmm\ d\,\ yyyy;@"/>
    <numFmt numFmtId="166" formatCode="_(* #,##0_);_(* \(#,##0\);_(* &quot;-&quot;??_);_(@_)"/>
  </numFmts>
  <fonts count="12" x14ac:knownFonts="1">
    <font>
      <sz val="10"/>
      <color rgb="FF000000"/>
      <name val="ARIAL"/>
      <charset val="1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9" fillId="5" borderId="0" applyNumberFormat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37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37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37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5" fontId="1" fillId="2" borderId="3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3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166" fontId="0" fillId="0" borderId="0" xfId="0" applyNumberFormat="1" applyAlignment="1">
      <alignment vertical="top"/>
    </xf>
    <xf numFmtId="164" fontId="6" fillId="0" borderId="1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37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left"/>
    </xf>
    <xf numFmtId="165" fontId="1" fillId="2" borderId="1" xfId="0" applyNumberFormat="1" applyFont="1" applyFill="1" applyBorder="1" applyAlignment="1">
      <alignment horizontal="left" vertical="top" wrapText="1"/>
    </xf>
    <xf numFmtId="37" fontId="0" fillId="0" borderId="6" xfId="0" applyNumberFormat="1" applyBorder="1" applyAlignment="1">
      <alignment vertical="top"/>
    </xf>
    <xf numFmtId="166" fontId="0" fillId="0" borderId="7" xfId="1" applyNumberFormat="1" applyFont="1" applyBorder="1" applyAlignment="1">
      <alignment vertical="top"/>
    </xf>
    <xf numFmtId="166" fontId="0" fillId="0" borderId="0" xfId="1" applyNumberFormat="1" applyFont="1" applyBorder="1" applyAlignment="1">
      <alignment vertical="top"/>
    </xf>
    <xf numFmtId="37" fontId="0" fillId="0" borderId="8" xfId="0" applyNumberFormat="1" applyBorder="1" applyAlignment="1">
      <alignment vertical="top"/>
    </xf>
    <xf numFmtId="37" fontId="0" fillId="0" borderId="11" xfId="0" applyNumberFormat="1" applyBorder="1" applyAlignment="1">
      <alignment vertical="top"/>
    </xf>
    <xf numFmtId="0" fontId="4" fillId="0" borderId="0" xfId="0" applyFont="1" applyAlignment="1">
      <alignment horizontal="left"/>
    </xf>
    <xf numFmtId="166" fontId="0" fillId="0" borderId="9" xfId="1" applyNumberFormat="1" applyFont="1" applyBorder="1" applyAlignment="1">
      <alignment vertical="top"/>
    </xf>
    <xf numFmtId="166" fontId="0" fillId="0" borderId="10" xfId="1" applyNumberFormat="1" applyFont="1" applyBorder="1" applyAlignment="1">
      <alignment vertical="top"/>
    </xf>
    <xf numFmtId="9" fontId="4" fillId="0" borderId="0" xfId="0" applyNumberFormat="1" applyFont="1" applyBorder="1" applyAlignment="1">
      <alignment vertical="top"/>
    </xf>
    <xf numFmtId="37" fontId="0" fillId="0" borderId="0" xfId="0" applyNumberFormat="1" applyBorder="1" applyAlignment="1">
      <alignment vertical="top"/>
    </xf>
    <xf numFmtId="166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166" fontId="0" fillId="0" borderId="4" xfId="1" applyNumberFormat="1" applyFont="1" applyBorder="1" applyAlignment="1">
      <alignment vertical="top"/>
    </xf>
    <xf numFmtId="166" fontId="0" fillId="0" borderId="5" xfId="1" applyNumberFormat="1" applyFont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9" fontId="4" fillId="0" borderId="0" xfId="0" applyNumberFormat="1" applyFont="1" applyBorder="1" applyAlignment="1">
      <alignment horizontal="center" vertical="top"/>
    </xf>
    <xf numFmtId="166" fontId="0" fillId="0" borderId="5" xfId="1" applyNumberFormat="1" applyFont="1" applyBorder="1" applyAlignment="1">
      <alignment horizontal="center" vertical="top"/>
    </xf>
    <xf numFmtId="166" fontId="0" fillId="0" borderId="0" xfId="1" applyNumberFormat="1" applyFont="1" applyBorder="1" applyAlignment="1">
      <alignment horizontal="center" vertical="top"/>
    </xf>
    <xf numFmtId="166" fontId="0" fillId="0" borderId="10" xfId="1" applyNumberFormat="1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0" fillId="4" borderId="0" xfId="3" applyFont="1" applyFill="1" applyAlignment="1">
      <alignment horizontal="left" vertical="top"/>
    </xf>
    <xf numFmtId="0" fontId="8" fillId="0" borderId="1" xfId="0" applyFont="1" applyFill="1" applyBorder="1" applyAlignment="1">
      <alignment horizontal="left"/>
    </xf>
    <xf numFmtId="164" fontId="8" fillId="0" borderId="1" xfId="0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left" vertical="top"/>
    </xf>
    <xf numFmtId="164" fontId="8" fillId="0" borderId="1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4" borderId="0" xfId="3" applyFont="1" applyFill="1" applyAlignment="1">
      <alignment horizontal="left" vertical="top"/>
    </xf>
    <xf numFmtId="0" fontId="8" fillId="0" borderId="1" xfId="0" applyFont="1" applyFill="1" applyBorder="1" applyAlignment="1">
      <alignment vertical="top"/>
    </xf>
    <xf numFmtId="164" fontId="8" fillId="0" borderId="1" xfId="0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 vertical="top"/>
    </xf>
    <xf numFmtId="166" fontId="8" fillId="0" borderId="1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37" fontId="8" fillId="0" borderId="1" xfId="0" applyNumberFormat="1" applyFont="1" applyFill="1" applyBorder="1" applyAlignment="1">
      <alignment horizontal="right" vertical="top"/>
    </xf>
    <xf numFmtId="0" fontId="8" fillId="0" borderId="1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6" fontId="10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right" vertical="top"/>
    </xf>
    <xf numFmtId="164" fontId="8" fillId="0" borderId="0" xfId="0" applyNumberFormat="1" applyFont="1" applyFill="1" applyAlignment="1">
      <alignment horizontal="right" vertical="top"/>
    </xf>
    <xf numFmtId="166" fontId="10" fillId="0" borderId="0" xfId="0" applyNumberFormat="1" applyFont="1" applyFill="1" applyBorder="1" applyAlignment="1">
      <alignment horizontal="right"/>
    </xf>
    <xf numFmtId="37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166" fontId="11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165" fontId="10" fillId="2" borderId="1" xfId="0" applyNumberFormat="1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</cellXfs>
  <cellStyles count="4">
    <cellStyle name="Accent6" xfId="3" builtinId="49"/>
    <cellStyle name="Comma" xfId="1" builtinId="3"/>
    <cellStyle name="Normal" xfId="0" builtinId="0"/>
    <cellStyle name="Normal 2" xfId="2" xr:uid="{EAE68E6C-4839-4DA7-8467-433EBEE45E22}"/>
  </cellStyles>
  <dxfs count="0"/>
  <tableStyles count="0" defaultTableStyle="TableStyleMedium2" defaultPivotStyle="PivotStyleLight16"/>
  <colors>
    <mruColors>
      <color rgb="FFFF7C8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678179</xdr:colOff>
      <xdr:row>0</xdr:row>
      <xdr:rowOff>0</xdr:rowOff>
    </xdr:from>
    <xdr:to>
      <xdr:col>13</xdr:col>
      <xdr:colOff>586740</xdr:colOff>
      <xdr:row>2</xdr:row>
      <xdr:rowOff>106680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B8762-A36F-4F89-931F-C986CDF0B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399" y="0"/>
          <a:ext cx="1112521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57563-7D9C-49B5-B16F-BF9C7A40E31C}">
  <sheetPr>
    <outlinePr summaryBelow="0" summaryRight="0"/>
    <pageSetUpPr autoPageBreaks="0" fitToPage="1"/>
  </sheetPr>
  <dimension ref="A1:N56"/>
  <sheetViews>
    <sheetView tabSelected="1" zoomScaleNormal="100" workbookViewId="0">
      <pane xSplit="2" ySplit="4" topLeftCell="C5" activePane="bottomRight" state="frozen"/>
      <selection activeCell="J22" sqref="J22"/>
      <selection pane="topRight" activeCell="J22" sqref="J22"/>
      <selection pane="bottomLeft" activeCell="J22" sqref="J22"/>
      <selection pane="bottomRight" activeCell="G13" sqref="G13"/>
    </sheetView>
  </sheetViews>
  <sheetFormatPr defaultColWidth="6.88671875" defaultRowHeight="13.8" x14ac:dyDescent="0.25"/>
  <cols>
    <col min="1" max="1" width="7.5546875" style="84" customWidth="1"/>
    <col min="2" max="2" width="43" style="91" bestFit="1" customWidth="1"/>
    <col min="3" max="3" width="8.109375" style="91" bestFit="1" customWidth="1"/>
    <col min="4" max="4" width="14" style="84" bestFit="1" customWidth="1"/>
    <col min="5" max="5" width="9.77734375" style="84" bestFit="1" customWidth="1"/>
    <col min="6" max="7" width="6.5546875" style="92" bestFit="1" customWidth="1"/>
    <col min="8" max="8" width="11.6640625" style="84" bestFit="1" customWidth="1"/>
    <col min="9" max="10" width="10.88671875" style="93" bestFit="1" customWidth="1"/>
    <col min="11" max="11" width="16.88671875" style="84" bestFit="1" customWidth="1"/>
    <col min="12" max="12" width="40.88671875" style="84" bestFit="1" customWidth="1"/>
    <col min="13" max="13" width="17.5546875" style="84" bestFit="1" customWidth="1"/>
    <col min="14" max="14" width="12.109375" style="84" bestFit="1" customWidth="1"/>
    <col min="15" max="16384" width="6.88671875" style="84"/>
  </cols>
  <sheetData>
    <row r="1" spans="1:14" x14ac:dyDescent="0.25">
      <c r="A1" s="78" t="s">
        <v>302</v>
      </c>
      <c r="C1" s="92"/>
      <c r="D1" s="92"/>
      <c r="E1" s="92"/>
    </row>
    <row r="2" spans="1:14" x14ac:dyDescent="0.25">
      <c r="A2" s="85" t="s">
        <v>303</v>
      </c>
      <c r="C2" s="92"/>
      <c r="D2" s="92"/>
      <c r="E2" s="92"/>
    </row>
    <row r="3" spans="1:14" x14ac:dyDescent="0.25">
      <c r="A3" s="110"/>
    </row>
    <row r="4" spans="1:14" s="116" customFormat="1" ht="27.6" x14ac:dyDescent="0.3">
      <c r="A4" s="115" t="s">
        <v>312</v>
      </c>
      <c r="B4" s="115" t="s">
        <v>2</v>
      </c>
      <c r="C4" s="115" t="s">
        <v>304</v>
      </c>
      <c r="D4" s="116" t="s">
        <v>15</v>
      </c>
      <c r="E4" s="116" t="s">
        <v>4</v>
      </c>
      <c r="F4" s="117" t="s">
        <v>300</v>
      </c>
      <c r="G4" s="117" t="s">
        <v>313</v>
      </c>
      <c r="H4" s="116" t="s">
        <v>301</v>
      </c>
      <c r="I4" s="118" t="s">
        <v>314</v>
      </c>
      <c r="J4" s="118" t="s">
        <v>315</v>
      </c>
      <c r="K4" s="116" t="s">
        <v>308</v>
      </c>
      <c r="L4" s="116" t="s">
        <v>11</v>
      </c>
      <c r="M4" s="116" t="s">
        <v>309</v>
      </c>
      <c r="N4" s="116" t="s">
        <v>310</v>
      </c>
    </row>
    <row r="5" spans="1:14" s="81" customFormat="1" ht="13.8" customHeight="1" x14ac:dyDescent="0.25">
      <c r="A5" s="81">
        <v>2910</v>
      </c>
      <c r="B5" s="81" t="s">
        <v>166</v>
      </c>
      <c r="C5" s="81" t="s">
        <v>305</v>
      </c>
      <c r="D5" s="81" t="s">
        <v>66</v>
      </c>
      <c r="E5" s="81" t="s">
        <v>91</v>
      </c>
      <c r="F5" s="88">
        <v>54</v>
      </c>
      <c r="G5" s="88">
        <v>45</v>
      </c>
      <c r="H5" s="81" t="s">
        <v>21</v>
      </c>
      <c r="I5" s="82">
        <v>800000</v>
      </c>
      <c r="J5" s="82">
        <v>800000</v>
      </c>
      <c r="K5" s="81" t="s">
        <v>23</v>
      </c>
      <c r="L5" s="86" t="s">
        <v>167</v>
      </c>
      <c r="M5" s="81" t="s">
        <v>168</v>
      </c>
      <c r="N5" s="81" t="s">
        <v>169</v>
      </c>
    </row>
    <row r="6" spans="1:14" s="81" customFormat="1" ht="13.8" customHeight="1" x14ac:dyDescent="0.25">
      <c r="A6" s="81">
        <v>2885</v>
      </c>
      <c r="B6" s="81" t="s">
        <v>86</v>
      </c>
      <c r="C6" s="81" t="s">
        <v>305</v>
      </c>
      <c r="D6" s="81" t="s">
        <v>87</v>
      </c>
      <c r="E6" s="81" t="s">
        <v>88</v>
      </c>
      <c r="F6" s="88">
        <v>75</v>
      </c>
      <c r="G6" s="88">
        <v>63</v>
      </c>
      <c r="H6" s="81" t="s">
        <v>52</v>
      </c>
      <c r="I6" s="82">
        <v>1029073</v>
      </c>
      <c r="J6" s="82">
        <v>1029073</v>
      </c>
      <c r="K6" s="81" t="s">
        <v>23</v>
      </c>
      <c r="L6" s="86" t="s">
        <v>81</v>
      </c>
      <c r="M6" s="81" t="s">
        <v>82</v>
      </c>
      <c r="N6" s="81" t="s">
        <v>83</v>
      </c>
    </row>
    <row r="7" spans="1:14" s="81" customFormat="1" x14ac:dyDescent="0.25">
      <c r="A7" s="81">
        <v>2893</v>
      </c>
      <c r="B7" s="81" t="s">
        <v>103</v>
      </c>
      <c r="C7" s="81" t="s">
        <v>305</v>
      </c>
      <c r="D7" s="81" t="s">
        <v>31</v>
      </c>
      <c r="E7" s="81" t="s">
        <v>31</v>
      </c>
      <c r="F7" s="88">
        <v>68</v>
      </c>
      <c r="G7" s="94">
        <v>62</v>
      </c>
      <c r="H7" s="81" t="s">
        <v>52</v>
      </c>
      <c r="I7" s="82">
        <v>1009000</v>
      </c>
      <c r="J7" s="82">
        <v>1009000</v>
      </c>
      <c r="K7" s="81" t="s">
        <v>23</v>
      </c>
      <c r="L7" s="86" t="s">
        <v>104</v>
      </c>
      <c r="M7" s="81" t="s">
        <v>105</v>
      </c>
      <c r="N7" s="81" t="s">
        <v>106</v>
      </c>
    </row>
    <row r="8" spans="1:14" s="81" customFormat="1" x14ac:dyDescent="0.3">
      <c r="A8" s="81">
        <v>2908</v>
      </c>
      <c r="B8" s="81" t="s">
        <v>157</v>
      </c>
      <c r="C8" s="81" t="s">
        <v>305</v>
      </c>
      <c r="D8" s="81" t="s">
        <v>31</v>
      </c>
      <c r="E8" s="81" t="s">
        <v>31</v>
      </c>
      <c r="F8" s="88">
        <v>30</v>
      </c>
      <c r="G8" s="88">
        <v>25</v>
      </c>
      <c r="H8" s="81" t="s">
        <v>21</v>
      </c>
      <c r="I8" s="82">
        <v>514587</v>
      </c>
      <c r="J8" s="87">
        <v>514587</v>
      </c>
      <c r="K8" s="81" t="s">
        <v>42</v>
      </c>
      <c r="L8" s="86" t="s">
        <v>158</v>
      </c>
      <c r="M8" s="81" t="s">
        <v>159</v>
      </c>
      <c r="N8" s="81" t="s">
        <v>160</v>
      </c>
    </row>
    <row r="9" spans="1:14" s="81" customFormat="1" ht="13.8" customHeight="1" x14ac:dyDescent="0.3">
      <c r="A9" s="79">
        <v>2917</v>
      </c>
      <c r="B9" s="79" t="s">
        <v>181</v>
      </c>
      <c r="C9" s="81" t="s">
        <v>305</v>
      </c>
      <c r="D9" s="79" t="s">
        <v>31</v>
      </c>
      <c r="E9" s="79" t="s">
        <v>31</v>
      </c>
      <c r="F9" s="88">
        <v>55</v>
      </c>
      <c r="G9" s="88">
        <v>46</v>
      </c>
      <c r="H9" s="81" t="s">
        <v>21</v>
      </c>
      <c r="I9" s="82">
        <v>799999</v>
      </c>
      <c r="J9" s="82">
        <v>799999</v>
      </c>
      <c r="K9" s="81" t="s">
        <v>23</v>
      </c>
      <c r="L9" s="86" t="s">
        <v>299</v>
      </c>
      <c r="M9" s="81" t="s">
        <v>183</v>
      </c>
      <c r="N9" s="81" t="s">
        <v>184</v>
      </c>
    </row>
    <row r="10" spans="1:14" s="81" customFormat="1" x14ac:dyDescent="0.25">
      <c r="A10" s="81">
        <v>2906</v>
      </c>
      <c r="B10" s="81" t="s">
        <v>149</v>
      </c>
      <c r="C10" s="81" t="s">
        <v>305</v>
      </c>
      <c r="D10" s="81" t="s">
        <v>150</v>
      </c>
      <c r="E10" s="81" t="s">
        <v>151</v>
      </c>
      <c r="F10" s="88">
        <v>40</v>
      </c>
      <c r="G10" s="88">
        <v>40</v>
      </c>
      <c r="H10" s="81" t="s">
        <v>21</v>
      </c>
      <c r="I10" s="82">
        <v>800000</v>
      </c>
      <c r="J10" s="82">
        <v>800000</v>
      </c>
      <c r="K10" s="81" t="s">
        <v>23</v>
      </c>
      <c r="L10" s="86" t="s">
        <v>152</v>
      </c>
      <c r="M10" s="81" t="s">
        <v>153</v>
      </c>
      <c r="N10" s="81" t="s">
        <v>154</v>
      </c>
    </row>
    <row r="11" spans="1:14" s="81" customFormat="1" ht="13.8" customHeight="1" x14ac:dyDescent="0.25">
      <c r="A11" s="81">
        <v>2878</v>
      </c>
      <c r="B11" s="81" t="s">
        <v>67</v>
      </c>
      <c r="C11" s="81" t="s">
        <v>305</v>
      </c>
      <c r="D11" s="81" t="s">
        <v>68</v>
      </c>
      <c r="E11" s="81" t="s">
        <v>69</v>
      </c>
      <c r="F11" s="88">
        <v>74</v>
      </c>
      <c r="G11" s="88">
        <v>73</v>
      </c>
      <c r="H11" s="81" t="s">
        <v>52</v>
      </c>
      <c r="I11" s="82">
        <v>875636</v>
      </c>
      <c r="J11" s="82">
        <v>875636</v>
      </c>
      <c r="K11" s="81" t="s">
        <v>71</v>
      </c>
      <c r="L11" s="86" t="s">
        <v>62</v>
      </c>
      <c r="M11" s="81" t="s">
        <v>63</v>
      </c>
      <c r="N11" s="81" t="s">
        <v>64</v>
      </c>
    </row>
    <row r="12" spans="1:14" s="79" customFormat="1" x14ac:dyDescent="0.3">
      <c r="A12" s="79">
        <v>2876</v>
      </c>
      <c r="B12" s="79" t="s">
        <v>59</v>
      </c>
      <c r="C12" s="81" t="s">
        <v>305</v>
      </c>
      <c r="D12" s="79" t="s">
        <v>60</v>
      </c>
      <c r="E12" s="79" t="s">
        <v>61</v>
      </c>
      <c r="F12" s="89">
        <v>24</v>
      </c>
      <c r="G12" s="89">
        <v>24</v>
      </c>
      <c r="H12" s="79" t="s">
        <v>21</v>
      </c>
      <c r="I12" s="87">
        <v>453555</v>
      </c>
      <c r="J12" s="87">
        <v>453555</v>
      </c>
      <c r="K12" s="81" t="s">
        <v>23</v>
      </c>
      <c r="L12" s="86" t="s">
        <v>62</v>
      </c>
      <c r="M12" s="81" t="s">
        <v>63</v>
      </c>
      <c r="N12" s="81" t="s">
        <v>64</v>
      </c>
    </row>
    <row r="13" spans="1:14" s="81" customFormat="1" x14ac:dyDescent="0.3">
      <c r="A13" s="81">
        <v>2920</v>
      </c>
      <c r="B13" s="81" t="s">
        <v>194</v>
      </c>
      <c r="C13" s="81" t="s">
        <v>305</v>
      </c>
      <c r="D13" s="81" t="s">
        <v>195</v>
      </c>
      <c r="E13" s="81" t="s">
        <v>196</v>
      </c>
      <c r="F13" s="88">
        <v>24</v>
      </c>
      <c r="G13" s="88">
        <v>24</v>
      </c>
      <c r="H13" s="81" t="s">
        <v>21</v>
      </c>
      <c r="I13" s="82">
        <v>726787</v>
      </c>
      <c r="J13" s="80">
        <f>726787-726787+699418</f>
        <v>699418</v>
      </c>
      <c r="K13" s="81" t="s">
        <v>71</v>
      </c>
      <c r="L13" s="86" t="s">
        <v>197</v>
      </c>
      <c r="M13" s="81" t="s">
        <v>198</v>
      </c>
      <c r="N13" s="81" t="s">
        <v>199</v>
      </c>
    </row>
    <row r="14" spans="1:14" s="81" customFormat="1" ht="13.8" customHeight="1" x14ac:dyDescent="0.25">
      <c r="A14" s="81">
        <v>2897</v>
      </c>
      <c r="B14" s="81" t="s">
        <v>123</v>
      </c>
      <c r="C14" s="81" t="s">
        <v>305</v>
      </c>
      <c r="D14" s="81" t="s">
        <v>124</v>
      </c>
      <c r="E14" s="81" t="s">
        <v>124</v>
      </c>
      <c r="F14" s="88">
        <v>60</v>
      </c>
      <c r="G14" s="88">
        <v>51</v>
      </c>
      <c r="H14" s="81" t="s">
        <v>21</v>
      </c>
      <c r="I14" s="82">
        <v>800000</v>
      </c>
      <c r="J14" s="82">
        <v>800000</v>
      </c>
      <c r="K14" s="81" t="s">
        <v>23</v>
      </c>
      <c r="L14" s="86" t="s">
        <v>118</v>
      </c>
      <c r="M14" s="81" t="s">
        <v>119</v>
      </c>
      <c r="N14" s="81" t="s">
        <v>120</v>
      </c>
    </row>
    <row r="15" spans="1:14" s="81" customFormat="1" ht="13.8" customHeight="1" x14ac:dyDescent="0.25">
      <c r="A15" s="81">
        <v>2913</v>
      </c>
      <c r="B15" s="81" t="s">
        <v>172</v>
      </c>
      <c r="C15" s="81" t="s">
        <v>305</v>
      </c>
      <c r="D15" s="81" t="s">
        <v>173</v>
      </c>
      <c r="E15" s="81" t="s">
        <v>31</v>
      </c>
      <c r="F15" s="88">
        <v>50</v>
      </c>
      <c r="G15" s="88">
        <v>37</v>
      </c>
      <c r="H15" s="81" t="s">
        <v>21</v>
      </c>
      <c r="I15" s="82">
        <v>755838</v>
      </c>
      <c r="J15" s="82">
        <v>755838</v>
      </c>
      <c r="K15" s="81" t="s">
        <v>23</v>
      </c>
      <c r="L15" s="86" t="s">
        <v>174</v>
      </c>
      <c r="M15" s="81" t="s">
        <v>175</v>
      </c>
      <c r="N15" s="81" t="s">
        <v>176</v>
      </c>
    </row>
    <row r="16" spans="1:14" s="81" customFormat="1" x14ac:dyDescent="0.25">
      <c r="A16" s="81">
        <v>2883</v>
      </c>
      <c r="B16" s="81" t="s">
        <v>80</v>
      </c>
      <c r="C16" s="81" t="s">
        <v>305</v>
      </c>
      <c r="D16" s="81" t="s">
        <v>31</v>
      </c>
      <c r="E16" s="81" t="s">
        <v>31</v>
      </c>
      <c r="F16" s="88">
        <v>91</v>
      </c>
      <c r="G16" s="88">
        <v>77</v>
      </c>
      <c r="H16" s="81" t="s">
        <v>21</v>
      </c>
      <c r="I16" s="82">
        <v>1373637</v>
      </c>
      <c r="J16" s="82">
        <v>1373637</v>
      </c>
      <c r="K16" s="81" t="s">
        <v>23</v>
      </c>
      <c r="L16" s="86" t="s">
        <v>81</v>
      </c>
      <c r="M16" s="81" t="s">
        <v>82</v>
      </c>
      <c r="N16" s="81" t="s">
        <v>83</v>
      </c>
    </row>
    <row r="17" spans="1:14" s="81" customFormat="1" x14ac:dyDescent="0.25">
      <c r="A17" s="81">
        <v>2914</v>
      </c>
      <c r="B17" s="81" t="s">
        <v>180</v>
      </c>
      <c r="C17" s="81" t="s">
        <v>305</v>
      </c>
      <c r="D17" s="81" t="s">
        <v>126</v>
      </c>
      <c r="E17" s="81" t="s">
        <v>91</v>
      </c>
      <c r="F17" s="88">
        <v>78</v>
      </c>
      <c r="G17" s="88">
        <v>62</v>
      </c>
      <c r="H17" s="81" t="s">
        <v>21</v>
      </c>
      <c r="I17" s="82">
        <v>1358862</v>
      </c>
      <c r="J17" s="82">
        <v>1358862</v>
      </c>
      <c r="K17" s="81" t="s">
        <v>23</v>
      </c>
      <c r="L17" s="86" t="s">
        <v>174</v>
      </c>
      <c r="M17" s="81" t="s">
        <v>175</v>
      </c>
      <c r="N17" s="81" t="s">
        <v>176</v>
      </c>
    </row>
    <row r="18" spans="1:14" s="81" customFormat="1" x14ac:dyDescent="0.25">
      <c r="A18" s="81">
        <v>2864</v>
      </c>
      <c r="B18" s="81" t="s">
        <v>18</v>
      </c>
      <c r="C18" s="81" t="s">
        <v>305</v>
      </c>
      <c r="D18" s="81" t="s">
        <v>19</v>
      </c>
      <c r="E18" s="81" t="s">
        <v>20</v>
      </c>
      <c r="F18" s="88">
        <v>45</v>
      </c>
      <c r="G18" s="88">
        <v>45</v>
      </c>
      <c r="H18" s="81" t="s">
        <v>21</v>
      </c>
      <c r="I18" s="82">
        <v>718283</v>
      </c>
      <c r="J18" s="82">
        <v>718283</v>
      </c>
      <c r="K18" s="81" t="s">
        <v>23</v>
      </c>
      <c r="L18" s="86" t="s">
        <v>24</v>
      </c>
      <c r="M18" s="81" t="s">
        <v>25</v>
      </c>
      <c r="N18" s="81" t="s">
        <v>26</v>
      </c>
    </row>
    <row r="19" spans="1:14" s="81" customFormat="1" x14ac:dyDescent="0.3">
      <c r="A19" s="81">
        <v>2907</v>
      </c>
      <c r="B19" s="81" t="s">
        <v>156</v>
      </c>
      <c r="C19" s="81" t="s">
        <v>305</v>
      </c>
      <c r="D19" s="81" t="s">
        <v>31</v>
      </c>
      <c r="E19" s="81" t="s">
        <v>31</v>
      </c>
      <c r="F19" s="88">
        <v>122</v>
      </c>
      <c r="G19" s="88">
        <v>102</v>
      </c>
      <c r="H19" s="81" t="s">
        <v>21</v>
      </c>
      <c r="I19" s="82">
        <v>1012051</v>
      </c>
      <c r="J19" s="87">
        <v>1012051</v>
      </c>
      <c r="K19" s="81" t="s">
        <v>71</v>
      </c>
      <c r="L19" s="86" t="s">
        <v>99</v>
      </c>
      <c r="M19" s="81" t="s">
        <v>100</v>
      </c>
      <c r="N19" s="81" t="s">
        <v>101</v>
      </c>
    </row>
    <row r="20" spans="1:14" s="81" customFormat="1" ht="13.8" customHeight="1" x14ac:dyDescent="0.25">
      <c r="A20" s="81">
        <v>2909</v>
      </c>
      <c r="B20" s="81" t="s">
        <v>162</v>
      </c>
      <c r="C20" s="81" t="s">
        <v>305</v>
      </c>
      <c r="D20" s="81" t="s">
        <v>163</v>
      </c>
      <c r="E20" s="81" t="s">
        <v>164</v>
      </c>
      <c r="F20" s="88">
        <v>54</v>
      </c>
      <c r="G20" s="88">
        <v>46</v>
      </c>
      <c r="H20" s="81" t="s">
        <v>21</v>
      </c>
      <c r="I20" s="82">
        <v>800000</v>
      </c>
      <c r="J20" s="82">
        <v>800000</v>
      </c>
      <c r="K20" s="81" t="s">
        <v>23</v>
      </c>
      <c r="L20" s="86" t="s">
        <v>158</v>
      </c>
      <c r="M20" s="81" t="s">
        <v>159</v>
      </c>
      <c r="N20" s="81" t="s">
        <v>160</v>
      </c>
    </row>
    <row r="21" spans="1:14" s="81" customFormat="1" ht="13.8" customHeight="1" x14ac:dyDescent="0.3">
      <c r="A21" s="79">
        <v>2892</v>
      </c>
      <c r="B21" s="79" t="s">
        <v>97</v>
      </c>
      <c r="C21" s="81" t="s">
        <v>305</v>
      </c>
      <c r="D21" s="79" t="s">
        <v>31</v>
      </c>
      <c r="E21" s="79" t="s">
        <v>31</v>
      </c>
      <c r="F21" s="89">
        <v>44</v>
      </c>
      <c r="G21" s="95">
        <v>44</v>
      </c>
      <c r="H21" s="79" t="s">
        <v>21</v>
      </c>
      <c r="I21" s="82">
        <v>930677</v>
      </c>
      <c r="J21" s="82">
        <v>930677</v>
      </c>
      <c r="K21" s="81" t="s">
        <v>23</v>
      </c>
      <c r="L21" s="86" t="s">
        <v>99</v>
      </c>
      <c r="M21" s="81" t="s">
        <v>100</v>
      </c>
      <c r="N21" s="81" t="s">
        <v>101</v>
      </c>
    </row>
    <row r="22" spans="1:14" s="83" customFormat="1" x14ac:dyDescent="0.3">
      <c r="A22" s="96"/>
      <c r="B22" s="96"/>
      <c r="D22" s="96"/>
      <c r="E22" s="97" t="s">
        <v>311</v>
      </c>
      <c r="F22" s="98">
        <f>SUM(F5:F21)</f>
        <v>988</v>
      </c>
      <c r="G22" s="99">
        <f>SUM(G5:G21)</f>
        <v>866</v>
      </c>
      <c r="H22" s="97"/>
      <c r="I22" s="100"/>
      <c r="J22" s="100">
        <f>SUM(J5:J21)</f>
        <v>14730616</v>
      </c>
      <c r="L22" s="90"/>
    </row>
    <row r="23" spans="1:14" s="101" customFormat="1" ht="13.8" customHeight="1" x14ac:dyDescent="0.25">
      <c r="B23" s="102"/>
      <c r="C23" s="102"/>
      <c r="F23" s="103"/>
      <c r="G23" s="103"/>
      <c r="I23" s="104"/>
      <c r="J23" s="104"/>
    </row>
    <row r="24" spans="1:14" s="81" customFormat="1" ht="13.8" customHeight="1" x14ac:dyDescent="0.3">
      <c r="A24" s="81">
        <v>2899</v>
      </c>
      <c r="B24" s="81" t="s">
        <v>125</v>
      </c>
      <c r="C24" s="79" t="s">
        <v>306</v>
      </c>
      <c r="D24" s="81" t="s">
        <v>126</v>
      </c>
      <c r="E24" s="81" t="s">
        <v>91</v>
      </c>
      <c r="F24" s="88">
        <v>77</v>
      </c>
      <c r="G24" s="88">
        <v>63</v>
      </c>
      <c r="H24" s="81" t="s">
        <v>52</v>
      </c>
      <c r="I24" s="82">
        <v>1211385</v>
      </c>
      <c r="J24" s="87">
        <v>0</v>
      </c>
      <c r="K24" s="81" t="s">
        <v>23</v>
      </c>
      <c r="L24" s="86" t="s">
        <v>127</v>
      </c>
      <c r="M24" s="81" t="s">
        <v>128</v>
      </c>
      <c r="N24" s="81" t="s">
        <v>129</v>
      </c>
    </row>
    <row r="25" spans="1:14" s="81" customFormat="1" ht="13.8" customHeight="1" x14ac:dyDescent="0.3">
      <c r="A25" s="81">
        <v>2956</v>
      </c>
      <c r="B25" s="81" t="s">
        <v>217</v>
      </c>
      <c r="C25" s="79" t="s">
        <v>306</v>
      </c>
      <c r="D25" s="81" t="s">
        <v>126</v>
      </c>
      <c r="E25" s="81" t="s">
        <v>91</v>
      </c>
      <c r="F25" s="88">
        <v>68</v>
      </c>
      <c r="G25" s="88">
        <v>52</v>
      </c>
      <c r="H25" s="81" t="s">
        <v>21</v>
      </c>
      <c r="I25" s="82">
        <v>1041263</v>
      </c>
      <c r="J25" s="87">
        <v>0</v>
      </c>
      <c r="K25" s="81" t="s">
        <v>23</v>
      </c>
      <c r="L25" s="86" t="s">
        <v>218</v>
      </c>
      <c r="M25" s="81" t="s">
        <v>219</v>
      </c>
      <c r="N25" s="81" t="s">
        <v>220</v>
      </c>
    </row>
    <row r="26" spans="1:14" s="81" customFormat="1" x14ac:dyDescent="0.3">
      <c r="A26" s="81">
        <v>2881</v>
      </c>
      <c r="B26" s="81" t="s">
        <v>79</v>
      </c>
      <c r="C26" s="79" t="s">
        <v>306</v>
      </c>
      <c r="D26" s="81" t="s">
        <v>31</v>
      </c>
      <c r="E26" s="81" t="s">
        <v>31</v>
      </c>
      <c r="F26" s="88">
        <v>38</v>
      </c>
      <c r="G26" s="88">
        <v>32</v>
      </c>
      <c r="H26" s="81" t="s">
        <v>21</v>
      </c>
      <c r="I26" s="82">
        <v>644659</v>
      </c>
      <c r="J26" s="87">
        <v>0</v>
      </c>
      <c r="K26" s="81" t="s">
        <v>33</v>
      </c>
      <c r="L26" s="86" t="s">
        <v>24</v>
      </c>
      <c r="M26" s="81" t="s">
        <v>25</v>
      </c>
      <c r="N26" s="81" t="s">
        <v>26</v>
      </c>
    </row>
    <row r="27" spans="1:14" s="81" customFormat="1" x14ac:dyDescent="0.3">
      <c r="A27" s="81">
        <v>2865</v>
      </c>
      <c r="B27" s="81" t="s">
        <v>30</v>
      </c>
      <c r="C27" s="79" t="s">
        <v>306</v>
      </c>
      <c r="D27" s="79" t="s">
        <v>31</v>
      </c>
      <c r="E27" s="79" t="s">
        <v>31</v>
      </c>
      <c r="F27" s="89">
        <v>70</v>
      </c>
      <c r="G27" s="89">
        <v>59</v>
      </c>
      <c r="H27" s="79" t="s">
        <v>21</v>
      </c>
      <c r="I27" s="87">
        <v>1289031</v>
      </c>
      <c r="J27" s="87">
        <v>0</v>
      </c>
      <c r="K27" s="81" t="s">
        <v>33</v>
      </c>
      <c r="L27" s="86" t="s">
        <v>34</v>
      </c>
      <c r="M27" s="81" t="s">
        <v>35</v>
      </c>
      <c r="N27" s="81" t="s">
        <v>36</v>
      </c>
    </row>
    <row r="28" spans="1:14" s="81" customFormat="1" x14ac:dyDescent="0.3">
      <c r="A28" s="81">
        <v>2905</v>
      </c>
      <c r="B28" s="81" t="s">
        <v>142</v>
      </c>
      <c r="C28" s="79" t="s">
        <v>306</v>
      </c>
      <c r="D28" s="81" t="s">
        <v>31</v>
      </c>
      <c r="E28" s="81" t="s">
        <v>31</v>
      </c>
      <c r="F28" s="88">
        <v>60</v>
      </c>
      <c r="G28" s="88">
        <v>51</v>
      </c>
      <c r="H28" s="81" t="s">
        <v>21</v>
      </c>
      <c r="I28" s="82">
        <v>1156561</v>
      </c>
      <c r="J28" s="87">
        <v>0</v>
      </c>
      <c r="K28" s="79" t="s">
        <v>23</v>
      </c>
      <c r="L28" s="86" t="s">
        <v>143</v>
      </c>
      <c r="M28" s="79" t="s">
        <v>144</v>
      </c>
      <c r="N28" s="79" t="s">
        <v>145</v>
      </c>
    </row>
    <row r="29" spans="1:14" s="81" customFormat="1" x14ac:dyDescent="0.3">
      <c r="A29" s="79">
        <v>2904</v>
      </c>
      <c r="B29" s="79" t="s">
        <v>135</v>
      </c>
      <c r="C29" s="79" t="s">
        <v>306</v>
      </c>
      <c r="D29" s="79" t="s">
        <v>136</v>
      </c>
      <c r="E29" s="79" t="s">
        <v>137</v>
      </c>
      <c r="F29" s="89">
        <v>47</v>
      </c>
      <c r="G29" s="89">
        <v>47</v>
      </c>
      <c r="H29" s="79" t="s">
        <v>21</v>
      </c>
      <c r="I29" s="87">
        <v>800000</v>
      </c>
      <c r="J29" s="87">
        <v>0</v>
      </c>
      <c r="K29" s="81" t="s">
        <v>42</v>
      </c>
      <c r="L29" s="86" t="s">
        <v>138</v>
      </c>
      <c r="M29" s="81" t="s">
        <v>139</v>
      </c>
      <c r="N29" s="81" t="s">
        <v>140</v>
      </c>
    </row>
    <row r="30" spans="1:14" s="81" customFormat="1" x14ac:dyDescent="0.3">
      <c r="A30" s="81">
        <v>2879</v>
      </c>
      <c r="B30" s="81" t="s">
        <v>72</v>
      </c>
      <c r="C30" s="79" t="s">
        <v>306</v>
      </c>
      <c r="D30" s="81" t="s">
        <v>73</v>
      </c>
      <c r="E30" s="81" t="s">
        <v>74</v>
      </c>
      <c r="F30" s="88">
        <v>45</v>
      </c>
      <c r="G30" s="88">
        <v>38</v>
      </c>
      <c r="H30" s="81" t="s">
        <v>52</v>
      </c>
      <c r="I30" s="82">
        <v>800000</v>
      </c>
      <c r="J30" s="87">
        <v>0</v>
      </c>
      <c r="K30" s="81" t="s">
        <v>23</v>
      </c>
      <c r="L30" s="86" t="s">
        <v>75</v>
      </c>
      <c r="M30" s="81" t="s">
        <v>76</v>
      </c>
      <c r="N30" s="81" t="s">
        <v>77</v>
      </c>
    </row>
    <row r="31" spans="1:14" s="81" customFormat="1" ht="13.8" customHeight="1" x14ac:dyDescent="0.3">
      <c r="A31" s="81">
        <v>2896</v>
      </c>
      <c r="B31" s="81" t="s">
        <v>115</v>
      </c>
      <c r="C31" s="79" t="s">
        <v>306</v>
      </c>
      <c r="D31" s="81" t="s">
        <v>116</v>
      </c>
      <c r="E31" s="81" t="s">
        <v>117</v>
      </c>
      <c r="F31" s="88">
        <v>50</v>
      </c>
      <c r="G31" s="88">
        <v>50</v>
      </c>
      <c r="H31" s="81" t="s">
        <v>21</v>
      </c>
      <c r="I31" s="82">
        <v>800000</v>
      </c>
      <c r="J31" s="87">
        <v>0</v>
      </c>
      <c r="K31" s="81" t="s">
        <v>23</v>
      </c>
      <c r="L31" s="86" t="s">
        <v>118</v>
      </c>
      <c r="M31" s="81" t="s">
        <v>119</v>
      </c>
      <c r="N31" s="81" t="s">
        <v>120</v>
      </c>
    </row>
    <row r="32" spans="1:14" s="81" customFormat="1" x14ac:dyDescent="0.3">
      <c r="A32" s="79">
        <v>2873</v>
      </c>
      <c r="B32" s="79" t="s">
        <v>49</v>
      </c>
      <c r="C32" s="79" t="s">
        <v>306</v>
      </c>
      <c r="D32" s="79" t="s">
        <v>50</v>
      </c>
      <c r="E32" s="79" t="s">
        <v>51</v>
      </c>
      <c r="F32" s="89">
        <v>50</v>
      </c>
      <c r="G32" s="89">
        <v>50</v>
      </c>
      <c r="H32" s="79" t="s">
        <v>52</v>
      </c>
      <c r="I32" s="82">
        <v>800000</v>
      </c>
      <c r="J32" s="87">
        <v>0</v>
      </c>
      <c r="K32" s="81" t="s">
        <v>53</v>
      </c>
      <c r="L32" s="86" t="s">
        <v>54</v>
      </c>
      <c r="M32" s="81" t="s">
        <v>55</v>
      </c>
      <c r="N32" s="81" t="s">
        <v>56</v>
      </c>
    </row>
    <row r="33" spans="1:14" s="81" customFormat="1" x14ac:dyDescent="0.3">
      <c r="A33" s="81">
        <v>2919</v>
      </c>
      <c r="B33" s="81" t="s">
        <v>186</v>
      </c>
      <c r="C33" s="79" t="s">
        <v>306</v>
      </c>
      <c r="D33" s="81" t="s">
        <v>187</v>
      </c>
      <c r="E33" s="81" t="s">
        <v>69</v>
      </c>
      <c r="F33" s="88">
        <v>43</v>
      </c>
      <c r="G33" s="88">
        <v>36</v>
      </c>
      <c r="H33" s="81" t="s">
        <v>21</v>
      </c>
      <c r="I33" s="82">
        <v>676835</v>
      </c>
      <c r="J33" s="87">
        <v>0</v>
      </c>
      <c r="K33" s="81" t="s">
        <v>23</v>
      </c>
      <c r="L33" s="86" t="s">
        <v>188</v>
      </c>
      <c r="M33" s="81" t="s">
        <v>189</v>
      </c>
      <c r="N33" s="81" t="s">
        <v>190</v>
      </c>
    </row>
    <row r="34" spans="1:14" s="81" customFormat="1" x14ac:dyDescent="0.3">
      <c r="A34" s="81">
        <v>2927</v>
      </c>
      <c r="B34" s="81" t="s">
        <v>208</v>
      </c>
      <c r="C34" s="79" t="s">
        <v>306</v>
      </c>
      <c r="D34" s="81" t="s">
        <v>209</v>
      </c>
      <c r="E34" s="81" t="s">
        <v>209</v>
      </c>
      <c r="F34" s="88">
        <v>33</v>
      </c>
      <c r="G34" s="88">
        <v>33</v>
      </c>
      <c r="H34" s="81" t="s">
        <v>21</v>
      </c>
      <c r="I34" s="82">
        <v>530680</v>
      </c>
      <c r="J34" s="87">
        <v>0</v>
      </c>
      <c r="K34" s="81" t="s">
        <v>23</v>
      </c>
      <c r="L34" s="86" t="s">
        <v>210</v>
      </c>
      <c r="M34" s="81" t="s">
        <v>205</v>
      </c>
      <c r="N34" s="81" t="s">
        <v>206</v>
      </c>
    </row>
    <row r="35" spans="1:14" s="81" customFormat="1" x14ac:dyDescent="0.3">
      <c r="A35" s="79">
        <v>2889</v>
      </c>
      <c r="B35" s="79" t="s">
        <v>89</v>
      </c>
      <c r="C35" s="79" t="s">
        <v>306</v>
      </c>
      <c r="D35" s="79" t="s">
        <v>90</v>
      </c>
      <c r="E35" s="79" t="s">
        <v>91</v>
      </c>
      <c r="F35" s="89">
        <v>63</v>
      </c>
      <c r="G35" s="89">
        <v>50</v>
      </c>
      <c r="H35" s="79" t="s">
        <v>21</v>
      </c>
      <c r="I35" s="82">
        <v>995800</v>
      </c>
      <c r="J35" s="87">
        <v>0</v>
      </c>
      <c r="K35" s="81" t="s">
        <v>23</v>
      </c>
      <c r="L35" s="86" t="s">
        <v>92</v>
      </c>
      <c r="M35" s="81" t="s">
        <v>93</v>
      </c>
      <c r="N35" s="81" t="s">
        <v>94</v>
      </c>
    </row>
    <row r="36" spans="1:14" s="81" customFormat="1" x14ac:dyDescent="0.3">
      <c r="A36" s="81">
        <v>2955</v>
      </c>
      <c r="B36" s="81" t="s">
        <v>211</v>
      </c>
      <c r="C36" s="79" t="s">
        <v>306</v>
      </c>
      <c r="D36" s="81" t="s">
        <v>126</v>
      </c>
      <c r="E36" s="81" t="s">
        <v>91</v>
      </c>
      <c r="F36" s="88">
        <v>44</v>
      </c>
      <c r="G36" s="94">
        <v>37</v>
      </c>
      <c r="H36" s="81" t="s">
        <v>21</v>
      </c>
      <c r="I36" s="82">
        <v>741000</v>
      </c>
      <c r="J36" s="87">
        <v>0</v>
      </c>
      <c r="K36" s="81" t="s">
        <v>23</v>
      </c>
      <c r="L36" s="86" t="s">
        <v>212</v>
      </c>
      <c r="M36" s="81" t="s">
        <v>213</v>
      </c>
      <c r="N36" s="81" t="s">
        <v>214</v>
      </c>
    </row>
    <row r="37" spans="1:14" s="81" customFormat="1" x14ac:dyDescent="0.3">
      <c r="A37" s="81">
        <v>2894</v>
      </c>
      <c r="B37" s="81" t="s">
        <v>109</v>
      </c>
      <c r="C37" s="79" t="s">
        <v>306</v>
      </c>
      <c r="D37" s="81" t="s">
        <v>90</v>
      </c>
      <c r="E37" s="81" t="s">
        <v>91</v>
      </c>
      <c r="F37" s="88">
        <v>100</v>
      </c>
      <c r="G37" s="88">
        <v>85</v>
      </c>
      <c r="H37" s="81" t="s">
        <v>21</v>
      </c>
      <c r="I37" s="82">
        <v>1219400</v>
      </c>
      <c r="J37" s="87">
        <v>0</v>
      </c>
      <c r="K37" s="81" t="s">
        <v>23</v>
      </c>
      <c r="L37" s="86" t="s">
        <v>110</v>
      </c>
      <c r="M37" s="81" t="s">
        <v>111</v>
      </c>
      <c r="N37" s="81" t="s">
        <v>112</v>
      </c>
    </row>
    <row r="38" spans="1:14" s="81" customFormat="1" x14ac:dyDescent="0.3">
      <c r="A38" s="81">
        <v>2926</v>
      </c>
      <c r="B38" s="81" t="s">
        <v>202</v>
      </c>
      <c r="C38" s="79" t="s">
        <v>306</v>
      </c>
      <c r="D38" s="81" t="s">
        <v>203</v>
      </c>
      <c r="E38" s="81" t="s">
        <v>88</v>
      </c>
      <c r="F38" s="88">
        <v>41</v>
      </c>
      <c r="G38" s="88">
        <v>34</v>
      </c>
      <c r="H38" s="81" t="s">
        <v>21</v>
      </c>
      <c r="I38" s="82">
        <v>594081</v>
      </c>
      <c r="J38" s="87">
        <v>0</v>
      </c>
      <c r="K38" s="81" t="s">
        <v>23</v>
      </c>
      <c r="L38" s="86" t="s">
        <v>204</v>
      </c>
      <c r="M38" s="81" t="s">
        <v>205</v>
      </c>
      <c r="N38" s="81" t="s">
        <v>206</v>
      </c>
    </row>
    <row r="39" spans="1:14" s="81" customFormat="1" ht="13.8" customHeight="1" x14ac:dyDescent="0.3">
      <c r="A39" s="81">
        <v>2900</v>
      </c>
      <c r="B39" s="81" t="s">
        <v>132</v>
      </c>
      <c r="C39" s="79" t="s">
        <v>306</v>
      </c>
      <c r="D39" s="81" t="s">
        <v>133</v>
      </c>
      <c r="E39" s="81" t="s">
        <v>134</v>
      </c>
      <c r="F39" s="88">
        <v>48</v>
      </c>
      <c r="G39" s="88">
        <v>48</v>
      </c>
      <c r="H39" s="81" t="s">
        <v>21</v>
      </c>
      <c r="I39" s="82">
        <v>736244</v>
      </c>
      <c r="J39" s="87">
        <v>0</v>
      </c>
      <c r="K39" s="81" t="s">
        <v>23</v>
      </c>
      <c r="L39" s="86" t="s">
        <v>127</v>
      </c>
      <c r="M39" s="81" t="s">
        <v>128</v>
      </c>
      <c r="N39" s="81" t="s">
        <v>129</v>
      </c>
    </row>
    <row r="40" spans="1:14" s="83" customFormat="1" ht="13.8" customHeight="1" x14ac:dyDescent="0.3">
      <c r="C40" s="96"/>
      <c r="E40" s="97" t="s">
        <v>311</v>
      </c>
      <c r="F40" s="98">
        <f>SUM(F24:F39)</f>
        <v>877</v>
      </c>
      <c r="G40" s="105">
        <f>SUM(G24:G39)</f>
        <v>765</v>
      </c>
      <c r="H40" s="97"/>
      <c r="I40" s="100"/>
      <c r="J40" s="100">
        <f>SUM(J24:J39)</f>
        <v>0</v>
      </c>
      <c r="L40" s="90"/>
    </row>
    <row r="41" spans="1:14" s="83" customFormat="1" x14ac:dyDescent="0.25">
      <c r="F41" s="106"/>
      <c r="G41" s="106"/>
      <c r="I41" s="107"/>
      <c r="J41" s="107"/>
      <c r="L41" s="90"/>
    </row>
    <row r="42" spans="1:14" s="81" customFormat="1" x14ac:dyDescent="0.25">
      <c r="A42" s="81">
        <v>2872</v>
      </c>
      <c r="B42" s="81" t="s">
        <v>39</v>
      </c>
      <c r="C42" s="81" t="s">
        <v>307</v>
      </c>
      <c r="D42" s="81" t="s">
        <v>40</v>
      </c>
      <c r="E42" s="81" t="s">
        <v>40</v>
      </c>
      <c r="F42" s="88">
        <v>48</v>
      </c>
      <c r="G42" s="88">
        <v>40</v>
      </c>
      <c r="H42" s="81" t="s">
        <v>21</v>
      </c>
      <c r="I42" s="82">
        <v>828886</v>
      </c>
      <c r="J42" s="82">
        <v>0</v>
      </c>
      <c r="K42" s="81" t="s">
        <v>42</v>
      </c>
      <c r="L42" s="86" t="s">
        <v>43</v>
      </c>
      <c r="M42" s="81" t="s">
        <v>44</v>
      </c>
      <c r="N42" s="81" t="s">
        <v>45</v>
      </c>
    </row>
    <row r="43" spans="1:14" s="109" customFormat="1" x14ac:dyDescent="0.3">
      <c r="A43" s="108"/>
      <c r="B43" s="102"/>
      <c r="C43" s="102"/>
      <c r="E43" s="97" t="s">
        <v>311</v>
      </c>
      <c r="F43" s="98">
        <f>+F42</f>
        <v>48</v>
      </c>
      <c r="G43" s="105">
        <f>+G42</f>
        <v>40</v>
      </c>
      <c r="H43" s="97"/>
      <c r="I43" s="100"/>
      <c r="J43" s="100">
        <f>+J42</f>
        <v>0</v>
      </c>
    </row>
    <row r="44" spans="1:14" x14ac:dyDescent="0.25">
      <c r="A44" s="110"/>
    </row>
    <row r="45" spans="1:14" x14ac:dyDescent="0.25">
      <c r="A45" s="92"/>
      <c r="B45" s="84"/>
      <c r="C45" s="84"/>
      <c r="E45" s="111" t="s">
        <v>284</v>
      </c>
      <c r="F45" s="112"/>
      <c r="G45" s="112"/>
      <c r="H45" s="111"/>
      <c r="I45" s="113">
        <f>SUM(I5:I42)</f>
        <v>29623810</v>
      </c>
      <c r="J45" s="113">
        <f>+J22+J40+J43</f>
        <v>14730616</v>
      </c>
    </row>
    <row r="46" spans="1:14" x14ac:dyDescent="0.25">
      <c r="A46" s="92"/>
      <c r="B46" s="84"/>
      <c r="C46" s="84"/>
    </row>
    <row r="49" spans="1:12" x14ac:dyDescent="0.25">
      <c r="A49" s="110"/>
    </row>
    <row r="50" spans="1:12" x14ac:dyDescent="0.25">
      <c r="A50" s="110"/>
    </row>
    <row r="51" spans="1:12" x14ac:dyDescent="0.25">
      <c r="A51" s="110"/>
    </row>
    <row r="52" spans="1:12" x14ac:dyDescent="0.25">
      <c r="A52" s="110"/>
    </row>
    <row r="53" spans="1:12" x14ac:dyDescent="0.25">
      <c r="A53" s="110"/>
    </row>
    <row r="54" spans="1:12" x14ac:dyDescent="0.25">
      <c r="A54" s="110"/>
    </row>
    <row r="55" spans="1:12" s="114" customFormat="1" x14ac:dyDescent="0.25">
      <c r="A55" s="110"/>
      <c r="B55" s="91"/>
      <c r="C55" s="91"/>
      <c r="D55" s="84"/>
      <c r="E55" s="84"/>
      <c r="F55" s="92"/>
      <c r="G55" s="92"/>
      <c r="H55" s="84"/>
      <c r="I55" s="93"/>
      <c r="J55" s="93"/>
      <c r="L55" s="84"/>
    </row>
    <row r="56" spans="1:12" s="114" customFormat="1" x14ac:dyDescent="0.25">
      <c r="A56" s="92"/>
      <c r="B56" s="84"/>
      <c r="C56" s="84"/>
      <c r="D56" s="84"/>
      <c r="E56" s="84"/>
      <c r="F56" s="92"/>
      <c r="G56" s="92"/>
      <c r="H56" s="84"/>
      <c r="I56" s="93"/>
      <c r="J56" s="93"/>
      <c r="L56" s="84"/>
    </row>
  </sheetData>
  <autoFilter ref="A4:N39" xr:uid="{0831E2D7-CD10-40E5-A9A9-36345F124547}">
    <sortState xmlns:xlrd2="http://schemas.microsoft.com/office/spreadsheetml/2017/richdata2" ref="A5:N39">
      <sortCondition ref="C5:C39"/>
      <sortCondition ref="B5:B39"/>
    </sortState>
  </autoFilter>
  <pageMargins left="0" right="0" top="0.26" bottom="0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1237-D913-4417-895B-F3AE65DF913D}">
  <sheetPr>
    <outlinePr summaryBelow="0" summaryRight="0"/>
    <pageSetUpPr autoPageBreaks="0" fitToPage="1"/>
  </sheetPr>
  <dimension ref="A1:W100"/>
  <sheetViews>
    <sheetView zoomScaleNormal="100" workbookViewId="0">
      <pane xSplit="6" ySplit="2" topLeftCell="Q54" activePane="bottomRight" state="frozen"/>
      <selection pane="topRight" activeCell="C1" sqref="C1"/>
      <selection pane="bottomLeft" activeCell="A3" sqref="A3"/>
      <selection pane="bottomRight" activeCell="A71" sqref="A71"/>
    </sheetView>
  </sheetViews>
  <sheetFormatPr defaultColWidth="6.88671875" defaultRowHeight="13.2" x14ac:dyDescent="0.25"/>
  <cols>
    <col min="1" max="1" width="8.33203125" style="4" bestFit="1" customWidth="1"/>
    <col min="2" max="3" width="8.33203125" style="4" customWidth="1"/>
    <col min="4" max="4" width="8.33203125" style="63" customWidth="1"/>
    <col min="5" max="5" width="7" style="4" customWidth="1"/>
    <col min="6" max="6" width="45.6640625" style="21" customWidth="1"/>
    <col min="7" max="7" width="16.109375" style="4" customWidth="1"/>
    <col min="8" max="8" width="14.33203125" style="4" customWidth="1"/>
    <col min="9" max="10" width="6.109375" style="4" customWidth="1"/>
    <col min="11" max="11" width="10.33203125" style="4" customWidth="1"/>
    <col min="12" max="12" width="11.109375" style="4" customWidth="1"/>
    <col min="13" max="13" width="11.6640625" style="23" bestFit="1" customWidth="1"/>
    <col min="14" max="14" width="11.6640625" style="23" customWidth="1"/>
    <col min="15" max="15" width="16.33203125" style="4" bestFit="1" customWidth="1"/>
    <col min="16" max="16" width="47.44140625" style="4" bestFit="1" customWidth="1"/>
    <col min="17" max="17" width="18.44140625" style="4" bestFit="1" customWidth="1"/>
    <col min="18" max="18" width="13.44140625" style="4" bestFit="1" customWidth="1"/>
    <col min="19" max="19" width="28.88671875" style="4" bestFit="1" customWidth="1"/>
    <col min="20" max="20" width="15.44140625" style="4" bestFit="1" customWidth="1"/>
    <col min="21" max="21" width="4.109375" style="4" bestFit="1" customWidth="1"/>
    <col min="22" max="22" width="6.6640625" style="4" bestFit="1" customWidth="1"/>
    <col min="23" max="16384" width="6.88671875" style="4"/>
  </cols>
  <sheetData>
    <row r="1" spans="1:23" x14ac:dyDescent="0.25">
      <c r="E1" s="1" t="s">
        <v>0</v>
      </c>
      <c r="F1" s="2"/>
      <c r="G1" s="3"/>
      <c r="H1" s="1"/>
      <c r="J1" s="3"/>
      <c r="K1" s="3"/>
      <c r="L1" s="3"/>
      <c r="M1" s="5"/>
      <c r="N1" s="5"/>
      <c r="O1" s="3"/>
      <c r="Q1" s="3"/>
      <c r="R1" s="3"/>
      <c r="S1" s="3"/>
      <c r="T1" s="3"/>
      <c r="U1" s="3"/>
    </row>
    <row r="2" spans="1:23" s="9" customFormat="1" ht="30.6" x14ac:dyDescent="0.25">
      <c r="A2" s="45" t="s">
        <v>292</v>
      </c>
      <c r="B2" s="45" t="s">
        <v>293</v>
      </c>
      <c r="C2" s="45" t="s">
        <v>296</v>
      </c>
      <c r="D2" s="64"/>
      <c r="E2" s="6" t="s">
        <v>1</v>
      </c>
      <c r="F2" s="6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8" t="s">
        <v>9</v>
      </c>
      <c r="N2" s="8" t="s">
        <v>224</v>
      </c>
      <c r="O2" s="7" t="s">
        <v>10</v>
      </c>
      <c r="P2" s="7" t="s">
        <v>11</v>
      </c>
      <c r="Q2" s="7" t="s">
        <v>12</v>
      </c>
      <c r="R2" s="7" t="s">
        <v>13</v>
      </c>
      <c r="S2" s="7" t="s">
        <v>14</v>
      </c>
      <c r="T2" s="7" t="s">
        <v>15</v>
      </c>
      <c r="U2" s="7" t="s">
        <v>16</v>
      </c>
      <c r="V2" s="7" t="s">
        <v>17</v>
      </c>
    </row>
    <row r="3" spans="1:23" x14ac:dyDescent="0.25">
      <c r="A3" s="19" t="s">
        <v>281</v>
      </c>
      <c r="B3" s="19" t="s">
        <v>279</v>
      </c>
      <c r="C3" s="19" t="s">
        <v>279</v>
      </c>
      <c r="D3" s="65"/>
      <c r="E3" s="10">
        <v>2865</v>
      </c>
      <c r="F3" s="15" t="s">
        <v>30</v>
      </c>
      <c r="G3" s="16" t="s">
        <v>31</v>
      </c>
      <c r="H3" s="16" t="s">
        <v>31</v>
      </c>
      <c r="I3" s="17">
        <v>70</v>
      </c>
      <c r="J3" s="17">
        <v>59</v>
      </c>
      <c r="K3" s="16" t="s">
        <v>21</v>
      </c>
      <c r="L3" s="16" t="s">
        <v>32</v>
      </c>
      <c r="M3" s="18">
        <v>1289031</v>
      </c>
      <c r="N3" s="18">
        <v>0</v>
      </c>
      <c r="O3" s="16" t="s">
        <v>33</v>
      </c>
      <c r="P3" s="16" t="s">
        <v>34</v>
      </c>
      <c r="Q3" s="16" t="s">
        <v>35</v>
      </c>
      <c r="R3" s="16" t="s">
        <v>36</v>
      </c>
      <c r="S3" s="16" t="s">
        <v>37</v>
      </c>
      <c r="T3" s="16" t="s">
        <v>38</v>
      </c>
      <c r="U3" s="16" t="s">
        <v>29</v>
      </c>
      <c r="V3" s="17">
        <v>53142</v>
      </c>
      <c r="W3" s="14"/>
    </row>
    <row r="4" spans="1:23" x14ac:dyDescent="0.25">
      <c r="A4" s="15" t="s">
        <v>278</v>
      </c>
      <c r="B4" s="15" t="s">
        <v>279</v>
      </c>
      <c r="C4" s="15" t="s">
        <v>279</v>
      </c>
      <c r="D4" s="66"/>
      <c r="E4" s="10">
        <v>2908</v>
      </c>
      <c r="F4" s="11" t="s">
        <v>157</v>
      </c>
      <c r="G4" s="10" t="s">
        <v>31</v>
      </c>
      <c r="H4" s="10" t="s">
        <v>31</v>
      </c>
      <c r="I4" s="12">
        <v>30</v>
      </c>
      <c r="J4" s="12">
        <v>25</v>
      </c>
      <c r="K4" s="10" t="s">
        <v>21</v>
      </c>
      <c r="L4" s="10" t="s">
        <v>32</v>
      </c>
      <c r="M4" s="13">
        <v>514587</v>
      </c>
      <c r="N4" s="18">
        <v>0</v>
      </c>
      <c r="O4" s="19" t="s">
        <v>42</v>
      </c>
      <c r="P4" s="11" t="s">
        <v>158</v>
      </c>
      <c r="Q4" s="10" t="s">
        <v>159</v>
      </c>
      <c r="R4" s="19" t="s">
        <v>160</v>
      </c>
      <c r="S4" s="10" t="s">
        <v>161</v>
      </c>
      <c r="T4" s="10" t="s">
        <v>31</v>
      </c>
      <c r="U4" s="10" t="s">
        <v>29</v>
      </c>
      <c r="V4" s="10">
        <v>53206</v>
      </c>
      <c r="W4" s="14"/>
    </row>
    <row r="5" spans="1:23" x14ac:dyDescent="0.25">
      <c r="A5" s="15" t="s">
        <v>280</v>
      </c>
      <c r="B5" s="61" t="s">
        <v>279</v>
      </c>
      <c r="C5" s="61" t="s">
        <v>279</v>
      </c>
      <c r="D5" s="67"/>
      <c r="E5" s="10">
        <v>2919</v>
      </c>
      <c r="F5" s="11" t="s">
        <v>186</v>
      </c>
      <c r="G5" s="10" t="s">
        <v>187</v>
      </c>
      <c r="H5" s="10" t="s">
        <v>69</v>
      </c>
      <c r="I5" s="12">
        <v>43</v>
      </c>
      <c r="J5" s="12">
        <v>36</v>
      </c>
      <c r="K5" s="10" t="s">
        <v>21</v>
      </c>
      <c r="L5" s="10" t="s">
        <v>41</v>
      </c>
      <c r="M5" s="13">
        <v>676835</v>
      </c>
      <c r="N5" s="18">
        <v>0</v>
      </c>
      <c r="O5" s="10" t="s">
        <v>23</v>
      </c>
      <c r="P5" s="11" t="s">
        <v>188</v>
      </c>
      <c r="Q5" s="10" t="s">
        <v>189</v>
      </c>
      <c r="R5" s="10" t="s">
        <v>190</v>
      </c>
      <c r="S5" s="10" t="s">
        <v>191</v>
      </c>
      <c r="T5" s="10" t="s">
        <v>192</v>
      </c>
      <c r="U5" s="10" t="s">
        <v>193</v>
      </c>
      <c r="V5" s="10">
        <v>48304</v>
      </c>
      <c r="W5" s="14"/>
    </row>
    <row r="6" spans="1:23" s="41" customFormat="1" x14ac:dyDescent="0.25">
      <c r="A6" s="15" t="s">
        <v>282</v>
      </c>
      <c r="B6" s="15" t="s">
        <v>279</v>
      </c>
      <c r="C6" s="15" t="s">
        <v>279</v>
      </c>
      <c r="D6" s="66" t="s">
        <v>298</v>
      </c>
      <c r="E6" s="10">
        <v>2864</v>
      </c>
      <c r="F6" s="11" t="s">
        <v>18</v>
      </c>
      <c r="G6" s="10" t="s">
        <v>19</v>
      </c>
      <c r="H6" s="10" t="s">
        <v>20</v>
      </c>
      <c r="I6" s="12">
        <v>45</v>
      </c>
      <c r="J6" s="12">
        <v>45</v>
      </c>
      <c r="K6" s="10" t="s">
        <v>21</v>
      </c>
      <c r="L6" s="10" t="s">
        <v>22</v>
      </c>
      <c r="M6" s="13">
        <v>718283</v>
      </c>
      <c r="N6" s="18">
        <v>0</v>
      </c>
      <c r="O6" s="10" t="s">
        <v>23</v>
      </c>
      <c r="P6" s="11" t="s">
        <v>24</v>
      </c>
      <c r="Q6" s="10" t="s">
        <v>25</v>
      </c>
      <c r="R6" s="10" t="s">
        <v>26</v>
      </c>
      <c r="S6" s="10" t="s">
        <v>27</v>
      </c>
      <c r="T6" s="10" t="s">
        <v>28</v>
      </c>
      <c r="U6" s="10" t="s">
        <v>29</v>
      </c>
      <c r="V6" s="10">
        <v>53092</v>
      </c>
      <c r="W6" s="40"/>
    </row>
    <row r="7" spans="1:23" x14ac:dyDescent="0.25">
      <c r="A7" s="15" t="s">
        <v>283</v>
      </c>
      <c r="B7" s="15" t="s">
        <v>279</v>
      </c>
      <c r="C7" s="15" t="s">
        <v>279</v>
      </c>
      <c r="D7" s="66"/>
      <c r="E7" s="10">
        <v>2909</v>
      </c>
      <c r="F7" s="11" t="s">
        <v>162</v>
      </c>
      <c r="G7" s="10" t="s">
        <v>163</v>
      </c>
      <c r="H7" s="10" t="s">
        <v>164</v>
      </c>
      <c r="I7" s="12">
        <v>54</v>
      </c>
      <c r="J7" s="12">
        <v>46</v>
      </c>
      <c r="K7" s="10" t="s">
        <v>21</v>
      </c>
      <c r="L7" s="10" t="s">
        <v>22</v>
      </c>
      <c r="M7" s="13">
        <v>800000</v>
      </c>
      <c r="N7" s="18">
        <v>0</v>
      </c>
      <c r="O7" s="10" t="s">
        <v>23</v>
      </c>
      <c r="P7" s="11" t="s">
        <v>158</v>
      </c>
      <c r="Q7" s="10" t="s">
        <v>159</v>
      </c>
      <c r="R7" s="19" t="s">
        <v>160</v>
      </c>
      <c r="S7" s="10" t="s">
        <v>165</v>
      </c>
      <c r="T7" s="10" t="s">
        <v>31</v>
      </c>
      <c r="U7" s="10" t="s">
        <v>29</v>
      </c>
      <c r="V7" s="10">
        <v>53212</v>
      </c>
      <c r="W7" s="14"/>
    </row>
    <row r="8" spans="1:23" x14ac:dyDescent="0.25">
      <c r="A8" s="15" t="s">
        <v>281</v>
      </c>
      <c r="B8" s="15" t="s">
        <v>280</v>
      </c>
      <c r="C8" s="15" t="s">
        <v>280</v>
      </c>
      <c r="D8" s="66"/>
      <c r="E8" s="10">
        <v>2883</v>
      </c>
      <c r="F8" s="15" t="s">
        <v>80</v>
      </c>
      <c r="G8" s="10" t="s">
        <v>31</v>
      </c>
      <c r="H8" s="10" t="s">
        <v>31</v>
      </c>
      <c r="I8" s="12">
        <v>91</v>
      </c>
      <c r="J8" s="12">
        <v>77</v>
      </c>
      <c r="K8" s="10" t="s">
        <v>21</v>
      </c>
      <c r="L8" s="10" t="s">
        <v>32</v>
      </c>
      <c r="M8" s="13">
        <v>1373637</v>
      </c>
      <c r="N8" s="18">
        <v>0</v>
      </c>
      <c r="O8" s="10" t="s">
        <v>23</v>
      </c>
      <c r="P8" s="11" t="s">
        <v>81</v>
      </c>
      <c r="Q8" s="10" t="s">
        <v>82</v>
      </c>
      <c r="R8" s="10" t="s">
        <v>83</v>
      </c>
      <c r="S8" s="10" t="s">
        <v>84</v>
      </c>
      <c r="T8" s="10" t="s">
        <v>85</v>
      </c>
      <c r="U8" s="10" t="s">
        <v>29</v>
      </c>
      <c r="V8" s="10">
        <v>53217</v>
      </c>
      <c r="W8" s="14"/>
    </row>
    <row r="9" spans="1:23" s="41" customFormat="1" x14ac:dyDescent="0.25">
      <c r="A9" s="36" t="s">
        <v>283</v>
      </c>
      <c r="B9" s="36" t="s">
        <v>280</v>
      </c>
      <c r="C9" s="35" t="s">
        <v>280</v>
      </c>
      <c r="D9" s="70" t="s">
        <v>298</v>
      </c>
      <c r="E9" s="10">
        <v>2905</v>
      </c>
      <c r="F9" s="11" t="s">
        <v>142</v>
      </c>
      <c r="G9" s="10" t="s">
        <v>31</v>
      </c>
      <c r="H9" s="10" t="s">
        <v>31</v>
      </c>
      <c r="I9" s="12">
        <v>60</v>
      </c>
      <c r="J9" s="12">
        <v>51</v>
      </c>
      <c r="K9" s="10" t="s">
        <v>21</v>
      </c>
      <c r="L9" s="10" t="s">
        <v>32</v>
      </c>
      <c r="M9" s="13">
        <v>1156561</v>
      </c>
      <c r="N9" s="18">
        <v>0</v>
      </c>
      <c r="O9" s="10" t="s">
        <v>23</v>
      </c>
      <c r="P9" s="11" t="s">
        <v>143</v>
      </c>
      <c r="Q9" s="10" t="s">
        <v>144</v>
      </c>
      <c r="R9" s="10" t="s">
        <v>145</v>
      </c>
      <c r="S9" s="10" t="s">
        <v>146</v>
      </c>
      <c r="T9" s="10" t="s">
        <v>147</v>
      </c>
      <c r="U9" s="10" t="s">
        <v>148</v>
      </c>
      <c r="V9" s="10">
        <v>98101</v>
      </c>
      <c r="W9" s="40"/>
    </row>
    <row r="10" spans="1:23" s="20" customFormat="1" x14ac:dyDescent="0.25">
      <c r="A10" s="36" t="s">
        <v>282</v>
      </c>
      <c r="B10" s="36" t="s">
        <v>280</v>
      </c>
      <c r="C10" s="35" t="s">
        <v>280</v>
      </c>
      <c r="D10" s="68" t="s">
        <v>298</v>
      </c>
      <c r="E10" s="10">
        <v>2872</v>
      </c>
      <c r="F10" s="15" t="s">
        <v>39</v>
      </c>
      <c r="G10" s="19" t="s">
        <v>40</v>
      </c>
      <c r="H10" s="19" t="s">
        <v>40</v>
      </c>
      <c r="I10" s="12">
        <v>48</v>
      </c>
      <c r="J10" s="12">
        <v>40</v>
      </c>
      <c r="K10" s="19" t="s">
        <v>21</v>
      </c>
      <c r="L10" s="19" t="s">
        <v>41</v>
      </c>
      <c r="M10" s="13">
        <v>828886</v>
      </c>
      <c r="N10" s="18">
        <v>0</v>
      </c>
      <c r="O10" s="19" t="s">
        <v>42</v>
      </c>
      <c r="P10" s="15" t="s">
        <v>43</v>
      </c>
      <c r="Q10" s="19" t="s">
        <v>44</v>
      </c>
      <c r="R10" s="19" t="s">
        <v>45</v>
      </c>
      <c r="S10" s="19" t="s">
        <v>46</v>
      </c>
      <c r="T10" s="19" t="s">
        <v>47</v>
      </c>
      <c r="U10" s="19" t="s">
        <v>48</v>
      </c>
      <c r="V10" s="10">
        <v>60604</v>
      </c>
    </row>
    <row r="11" spans="1:23" x14ac:dyDescent="0.25">
      <c r="A11" s="19" t="s">
        <v>279</v>
      </c>
      <c r="B11" s="19" t="s">
        <v>280</v>
      </c>
      <c r="C11" s="19" t="s">
        <v>280</v>
      </c>
      <c r="D11" s="69" t="s">
        <v>298</v>
      </c>
      <c r="E11" s="10">
        <v>2878</v>
      </c>
      <c r="F11" s="11" t="s">
        <v>67</v>
      </c>
      <c r="G11" s="10" t="s">
        <v>68</v>
      </c>
      <c r="H11" s="10" t="s">
        <v>69</v>
      </c>
      <c r="I11" s="12">
        <v>74</v>
      </c>
      <c r="J11" s="12">
        <v>73</v>
      </c>
      <c r="K11" s="10" t="s">
        <v>52</v>
      </c>
      <c r="L11" s="10" t="s">
        <v>70</v>
      </c>
      <c r="M11" s="13">
        <v>875636</v>
      </c>
      <c r="N11" s="18">
        <v>0</v>
      </c>
      <c r="O11" s="10" t="s">
        <v>71</v>
      </c>
      <c r="P11" s="17" t="s">
        <v>62</v>
      </c>
      <c r="Q11" s="16" t="s">
        <v>63</v>
      </c>
      <c r="R11" s="17" t="s">
        <v>64</v>
      </c>
      <c r="S11" s="17" t="s">
        <v>65</v>
      </c>
      <c r="T11" s="17" t="s">
        <v>66</v>
      </c>
      <c r="U11" s="17" t="s">
        <v>29</v>
      </c>
      <c r="V11" s="17">
        <v>53562</v>
      </c>
    </row>
    <row r="12" spans="1:23" x14ac:dyDescent="0.25">
      <c r="A12" s="19" t="s">
        <v>278</v>
      </c>
      <c r="B12" s="19" t="s">
        <v>280</v>
      </c>
      <c r="C12" s="19" t="s">
        <v>280</v>
      </c>
      <c r="D12" s="65"/>
      <c r="E12" s="10">
        <v>2907</v>
      </c>
      <c r="F12" s="15" t="s">
        <v>156</v>
      </c>
      <c r="G12" s="19" t="s">
        <v>31</v>
      </c>
      <c r="H12" s="19" t="s">
        <v>31</v>
      </c>
      <c r="I12" s="12">
        <v>122</v>
      </c>
      <c r="J12" s="12">
        <v>102</v>
      </c>
      <c r="K12" s="19" t="s">
        <v>21</v>
      </c>
      <c r="L12" s="19" t="s">
        <v>70</v>
      </c>
      <c r="M12" s="13">
        <v>1012051</v>
      </c>
      <c r="N12" s="18">
        <v>0</v>
      </c>
      <c r="O12" s="10" t="s">
        <v>71</v>
      </c>
      <c r="P12" s="19" t="s">
        <v>99</v>
      </c>
      <c r="Q12" s="19" t="s">
        <v>100</v>
      </c>
      <c r="R12" s="19" t="s">
        <v>101</v>
      </c>
      <c r="S12" s="19" t="s">
        <v>102</v>
      </c>
      <c r="T12" s="19" t="s">
        <v>31</v>
      </c>
      <c r="U12" s="19" t="s">
        <v>29</v>
      </c>
      <c r="V12" s="17">
        <v>53202</v>
      </c>
    </row>
    <row r="13" spans="1:23" x14ac:dyDescent="0.25">
      <c r="A13" s="15" t="s">
        <v>278</v>
      </c>
      <c r="B13" s="15" t="s">
        <v>282</v>
      </c>
      <c r="C13" s="15" t="s">
        <v>282</v>
      </c>
      <c r="D13" s="66" t="s">
        <v>298</v>
      </c>
      <c r="E13" s="10">
        <v>2899</v>
      </c>
      <c r="F13" s="15" t="s">
        <v>125</v>
      </c>
      <c r="G13" s="10" t="s">
        <v>126</v>
      </c>
      <c r="H13" s="10" t="s">
        <v>91</v>
      </c>
      <c r="I13" s="12">
        <v>77</v>
      </c>
      <c r="J13" s="12">
        <v>63</v>
      </c>
      <c r="K13" s="10" t="s">
        <v>52</v>
      </c>
      <c r="L13" s="10" t="s">
        <v>32</v>
      </c>
      <c r="M13" s="13">
        <v>1211385</v>
      </c>
      <c r="N13" s="18">
        <v>0</v>
      </c>
      <c r="O13" s="10" t="s">
        <v>23</v>
      </c>
      <c r="P13" s="11" t="s">
        <v>127</v>
      </c>
      <c r="Q13" s="10" t="s">
        <v>128</v>
      </c>
      <c r="R13" s="10" t="s">
        <v>129</v>
      </c>
      <c r="S13" s="10" t="s">
        <v>130</v>
      </c>
      <c r="T13" s="10" t="s">
        <v>131</v>
      </c>
      <c r="U13" s="10" t="s">
        <v>29</v>
      </c>
      <c r="V13" s="10">
        <v>53575</v>
      </c>
    </row>
    <row r="14" spans="1:23" x14ac:dyDescent="0.25">
      <c r="A14" s="15" t="s">
        <v>279</v>
      </c>
      <c r="B14" s="15" t="s">
        <v>282</v>
      </c>
      <c r="C14" s="15" t="s">
        <v>282</v>
      </c>
      <c r="D14" s="66" t="s">
        <v>298</v>
      </c>
      <c r="E14" s="10">
        <v>2897</v>
      </c>
      <c r="F14" s="15" t="s">
        <v>123</v>
      </c>
      <c r="G14" s="19" t="s">
        <v>124</v>
      </c>
      <c r="H14" s="19" t="s">
        <v>124</v>
      </c>
      <c r="I14" s="12">
        <v>60</v>
      </c>
      <c r="J14" s="12">
        <v>51</v>
      </c>
      <c r="K14" s="19" t="s">
        <v>21</v>
      </c>
      <c r="L14" s="19" t="s">
        <v>41</v>
      </c>
      <c r="M14" s="13">
        <v>800000</v>
      </c>
      <c r="N14" s="18">
        <v>0</v>
      </c>
      <c r="O14" s="19" t="s">
        <v>23</v>
      </c>
      <c r="P14" s="15" t="s">
        <v>118</v>
      </c>
      <c r="Q14" s="19" t="s">
        <v>119</v>
      </c>
      <c r="R14" s="19" t="s">
        <v>120</v>
      </c>
      <c r="S14" s="19" t="s">
        <v>121</v>
      </c>
      <c r="T14" s="19" t="s">
        <v>122</v>
      </c>
      <c r="U14" s="19" t="s">
        <v>29</v>
      </c>
      <c r="V14" s="10">
        <v>54013</v>
      </c>
    </row>
    <row r="15" spans="1:23" x14ac:dyDescent="0.25">
      <c r="A15" s="15" t="s">
        <v>277</v>
      </c>
      <c r="B15" s="15" t="s">
        <v>282</v>
      </c>
      <c r="C15" s="15" t="s">
        <v>282</v>
      </c>
      <c r="D15" s="66" t="s">
        <v>298</v>
      </c>
      <c r="E15" s="10">
        <v>2926</v>
      </c>
      <c r="F15" s="11" t="s">
        <v>202</v>
      </c>
      <c r="G15" s="10" t="s">
        <v>203</v>
      </c>
      <c r="H15" s="10" t="s">
        <v>88</v>
      </c>
      <c r="I15" s="12">
        <v>41</v>
      </c>
      <c r="J15" s="12">
        <v>34</v>
      </c>
      <c r="K15" s="10" t="s">
        <v>21</v>
      </c>
      <c r="L15" s="10" t="s">
        <v>41</v>
      </c>
      <c r="M15" s="13">
        <v>594081</v>
      </c>
      <c r="N15" s="18">
        <v>0</v>
      </c>
      <c r="O15" s="10" t="s">
        <v>23</v>
      </c>
      <c r="P15" s="15" t="s">
        <v>204</v>
      </c>
      <c r="Q15" s="10" t="s">
        <v>205</v>
      </c>
      <c r="R15" s="10" t="s">
        <v>206</v>
      </c>
      <c r="S15" s="10" t="s">
        <v>207</v>
      </c>
      <c r="T15" s="10" t="s">
        <v>136</v>
      </c>
      <c r="U15" s="10" t="s">
        <v>29</v>
      </c>
      <c r="V15" s="10">
        <v>54868</v>
      </c>
    </row>
    <row r="16" spans="1:23" x14ac:dyDescent="0.25">
      <c r="A16" s="35" t="s">
        <v>281</v>
      </c>
      <c r="B16" s="35" t="s">
        <v>282</v>
      </c>
      <c r="C16" s="35" t="s">
        <v>282</v>
      </c>
      <c r="D16" s="66" t="s">
        <v>298</v>
      </c>
      <c r="E16" s="10">
        <v>2906</v>
      </c>
      <c r="F16" s="11" t="s">
        <v>149</v>
      </c>
      <c r="G16" s="10" t="s">
        <v>150</v>
      </c>
      <c r="H16" s="10" t="s">
        <v>151</v>
      </c>
      <c r="I16" s="12">
        <v>40</v>
      </c>
      <c r="J16" s="12">
        <v>40</v>
      </c>
      <c r="K16" s="10" t="s">
        <v>21</v>
      </c>
      <c r="L16" s="10" t="s">
        <v>22</v>
      </c>
      <c r="M16" s="13">
        <v>800000</v>
      </c>
      <c r="N16" s="18">
        <v>0</v>
      </c>
      <c r="O16" s="10" t="s">
        <v>23</v>
      </c>
      <c r="P16" s="11" t="s">
        <v>152</v>
      </c>
      <c r="Q16" s="10" t="s">
        <v>153</v>
      </c>
      <c r="R16" s="10" t="s">
        <v>154</v>
      </c>
      <c r="S16" s="19" t="s">
        <v>155</v>
      </c>
      <c r="T16" s="10" t="s">
        <v>114</v>
      </c>
      <c r="U16" s="10" t="s">
        <v>29</v>
      </c>
      <c r="V16" s="10">
        <v>53703</v>
      </c>
    </row>
    <row r="17" spans="1:22" x14ac:dyDescent="0.25">
      <c r="A17" s="19" t="s">
        <v>283</v>
      </c>
      <c r="B17" s="19" t="s">
        <v>282</v>
      </c>
      <c r="C17" s="19" t="s">
        <v>282</v>
      </c>
      <c r="D17" s="66" t="s">
        <v>298</v>
      </c>
      <c r="E17" s="17">
        <v>2892</v>
      </c>
      <c r="F17" s="16" t="s">
        <v>97</v>
      </c>
      <c r="G17" s="16" t="s">
        <v>31</v>
      </c>
      <c r="H17" s="16" t="s">
        <v>31</v>
      </c>
      <c r="I17" s="17">
        <v>44</v>
      </c>
      <c r="J17" s="17">
        <v>44</v>
      </c>
      <c r="K17" s="16" t="s">
        <v>21</v>
      </c>
      <c r="L17" s="16" t="s">
        <v>98</v>
      </c>
      <c r="M17" s="13">
        <v>930677</v>
      </c>
      <c r="N17" s="18">
        <v>0</v>
      </c>
      <c r="O17" s="19" t="s">
        <v>23</v>
      </c>
      <c r="P17" s="19" t="s">
        <v>99</v>
      </c>
      <c r="Q17" s="19" t="s">
        <v>100</v>
      </c>
      <c r="R17" s="19" t="s">
        <v>101</v>
      </c>
      <c r="S17" s="19" t="s">
        <v>102</v>
      </c>
      <c r="T17" s="19" t="s">
        <v>31</v>
      </c>
      <c r="U17" s="19" t="s">
        <v>29</v>
      </c>
      <c r="V17" s="17">
        <v>53202</v>
      </c>
    </row>
    <row r="18" spans="1:22" x14ac:dyDescent="0.25">
      <c r="A18" s="35" t="s">
        <v>282</v>
      </c>
      <c r="B18" s="35" t="s">
        <v>281</v>
      </c>
      <c r="C18" s="35" t="s">
        <v>281</v>
      </c>
      <c r="D18" s="68"/>
      <c r="E18" s="10">
        <v>2885</v>
      </c>
      <c r="F18" s="15" t="s">
        <v>86</v>
      </c>
      <c r="G18" s="10" t="s">
        <v>87</v>
      </c>
      <c r="H18" s="10" t="s">
        <v>88</v>
      </c>
      <c r="I18" s="12">
        <v>75</v>
      </c>
      <c r="J18" s="12">
        <v>63</v>
      </c>
      <c r="K18" s="10" t="s">
        <v>52</v>
      </c>
      <c r="L18" s="10" t="s">
        <v>32</v>
      </c>
      <c r="M18" s="13">
        <v>1029073</v>
      </c>
      <c r="N18" s="18">
        <v>0</v>
      </c>
      <c r="O18" s="10" t="s">
        <v>23</v>
      </c>
      <c r="P18" s="11" t="s">
        <v>81</v>
      </c>
      <c r="Q18" s="10" t="s">
        <v>82</v>
      </c>
      <c r="R18" s="10" t="s">
        <v>83</v>
      </c>
      <c r="S18" s="10" t="s">
        <v>84</v>
      </c>
      <c r="T18" s="10" t="s">
        <v>85</v>
      </c>
      <c r="U18" s="10" t="s">
        <v>29</v>
      </c>
      <c r="V18" s="10">
        <v>53217</v>
      </c>
    </row>
    <row r="19" spans="1:22" x14ac:dyDescent="0.25">
      <c r="A19" s="19" t="s">
        <v>283</v>
      </c>
      <c r="B19" s="19" t="s">
        <v>281</v>
      </c>
      <c r="C19" s="19" t="s">
        <v>281</v>
      </c>
      <c r="D19" s="65"/>
      <c r="E19" s="17">
        <v>2889</v>
      </c>
      <c r="F19" s="16" t="s">
        <v>89</v>
      </c>
      <c r="G19" s="16" t="s">
        <v>90</v>
      </c>
      <c r="H19" s="16" t="s">
        <v>91</v>
      </c>
      <c r="I19" s="17">
        <v>63</v>
      </c>
      <c r="J19" s="17">
        <v>50</v>
      </c>
      <c r="K19" s="16" t="s">
        <v>21</v>
      </c>
      <c r="L19" s="16" t="s">
        <v>32</v>
      </c>
      <c r="M19" s="13">
        <v>995800</v>
      </c>
      <c r="N19" s="18">
        <v>0</v>
      </c>
      <c r="O19" s="19" t="s">
        <v>23</v>
      </c>
      <c r="P19" s="19" t="s">
        <v>92</v>
      </c>
      <c r="Q19" s="19" t="s">
        <v>93</v>
      </c>
      <c r="R19" s="19" t="s">
        <v>94</v>
      </c>
      <c r="S19" s="19" t="s">
        <v>95</v>
      </c>
      <c r="T19" s="19" t="s">
        <v>96</v>
      </c>
      <c r="U19" s="19" t="s">
        <v>29</v>
      </c>
      <c r="V19" s="17">
        <v>54902</v>
      </c>
    </row>
    <row r="20" spans="1:22" x14ac:dyDescent="0.25">
      <c r="A20" s="15" t="s">
        <v>277</v>
      </c>
      <c r="B20" s="15" t="s">
        <v>281</v>
      </c>
      <c r="C20" s="15" t="s">
        <v>281</v>
      </c>
      <c r="D20" s="66"/>
      <c r="E20" s="10">
        <v>2914</v>
      </c>
      <c r="F20" s="11" t="s">
        <v>180</v>
      </c>
      <c r="G20" s="10" t="s">
        <v>126</v>
      </c>
      <c r="H20" s="10" t="s">
        <v>91</v>
      </c>
      <c r="I20" s="12">
        <v>78</v>
      </c>
      <c r="J20" s="12">
        <v>62</v>
      </c>
      <c r="K20" s="10" t="s">
        <v>21</v>
      </c>
      <c r="L20" s="10" t="s">
        <v>32</v>
      </c>
      <c r="M20" s="13">
        <v>1358862</v>
      </c>
      <c r="N20" s="18">
        <v>0</v>
      </c>
      <c r="O20" s="10" t="s">
        <v>23</v>
      </c>
      <c r="P20" s="11" t="s">
        <v>174</v>
      </c>
      <c r="Q20" s="10" t="s">
        <v>175</v>
      </c>
      <c r="R20" s="10" t="s">
        <v>176</v>
      </c>
      <c r="S20" s="10" t="s">
        <v>177</v>
      </c>
      <c r="T20" s="10" t="s">
        <v>178</v>
      </c>
      <c r="U20" s="10" t="s">
        <v>179</v>
      </c>
      <c r="V20" s="10">
        <v>55120</v>
      </c>
    </row>
    <row r="21" spans="1:22" s="41" customFormat="1" x14ac:dyDescent="0.25">
      <c r="A21" s="19" t="s">
        <v>278</v>
      </c>
      <c r="B21" s="19" t="s">
        <v>281</v>
      </c>
      <c r="C21" s="19" t="s">
        <v>281</v>
      </c>
      <c r="D21" s="65"/>
      <c r="E21" s="10">
        <v>2881</v>
      </c>
      <c r="F21" s="15" t="s">
        <v>79</v>
      </c>
      <c r="G21" s="19" t="s">
        <v>31</v>
      </c>
      <c r="H21" s="19" t="s">
        <v>31</v>
      </c>
      <c r="I21" s="10">
        <v>38</v>
      </c>
      <c r="J21" s="10">
        <v>32</v>
      </c>
      <c r="K21" s="19" t="s">
        <v>21</v>
      </c>
      <c r="L21" s="19" t="s">
        <v>41</v>
      </c>
      <c r="M21" s="13">
        <v>644659</v>
      </c>
      <c r="N21" s="18">
        <v>0</v>
      </c>
      <c r="O21" s="19" t="s">
        <v>33</v>
      </c>
      <c r="P21" s="19" t="s">
        <v>24</v>
      </c>
      <c r="Q21" s="19" t="s">
        <v>25</v>
      </c>
      <c r="R21" s="19" t="s">
        <v>26</v>
      </c>
      <c r="S21" s="19" t="s">
        <v>27</v>
      </c>
      <c r="T21" s="19" t="s">
        <v>28</v>
      </c>
      <c r="U21" s="19" t="s">
        <v>29</v>
      </c>
      <c r="V21" s="10">
        <v>53092</v>
      </c>
    </row>
    <row r="22" spans="1:22" x14ac:dyDescent="0.25">
      <c r="A22" s="15" t="s">
        <v>280</v>
      </c>
      <c r="B22" s="15" t="s">
        <v>281</v>
      </c>
      <c r="C22" s="15" t="s">
        <v>281</v>
      </c>
      <c r="D22" s="66"/>
      <c r="E22" s="10">
        <v>2900</v>
      </c>
      <c r="F22" s="11" t="s">
        <v>132</v>
      </c>
      <c r="G22" s="10" t="s">
        <v>133</v>
      </c>
      <c r="H22" s="10" t="s">
        <v>134</v>
      </c>
      <c r="I22" s="12">
        <v>48</v>
      </c>
      <c r="J22" s="12">
        <v>48</v>
      </c>
      <c r="K22" s="10" t="s">
        <v>21</v>
      </c>
      <c r="L22" s="10" t="s">
        <v>22</v>
      </c>
      <c r="M22" s="13">
        <v>736244</v>
      </c>
      <c r="N22" s="18">
        <v>0</v>
      </c>
      <c r="O22" s="10" t="s">
        <v>23</v>
      </c>
      <c r="P22" s="11" t="s">
        <v>127</v>
      </c>
      <c r="Q22" s="10" t="s">
        <v>128</v>
      </c>
      <c r="R22" s="10" t="s">
        <v>129</v>
      </c>
      <c r="S22" s="10" t="s">
        <v>130</v>
      </c>
      <c r="T22" s="10" t="s">
        <v>131</v>
      </c>
      <c r="U22" s="10" t="s">
        <v>29</v>
      </c>
      <c r="V22" s="10">
        <v>53575</v>
      </c>
    </row>
    <row r="23" spans="1:22" x14ac:dyDescent="0.25">
      <c r="A23" s="42" t="s">
        <v>279</v>
      </c>
      <c r="B23" s="42" t="s">
        <v>281</v>
      </c>
      <c r="C23" s="42" t="s">
        <v>281</v>
      </c>
      <c r="D23" s="69"/>
      <c r="E23" s="29">
        <v>2904</v>
      </c>
      <c r="F23" s="29" t="s">
        <v>135</v>
      </c>
      <c r="G23" s="29" t="s">
        <v>136</v>
      </c>
      <c r="H23" s="29" t="s">
        <v>137</v>
      </c>
      <c r="I23" s="29">
        <v>47</v>
      </c>
      <c r="J23" s="29">
        <v>47</v>
      </c>
      <c r="K23" s="29" t="s">
        <v>21</v>
      </c>
      <c r="L23" s="29" t="s">
        <v>22</v>
      </c>
      <c r="M23" s="44">
        <v>800000</v>
      </c>
      <c r="N23" s="18">
        <v>0</v>
      </c>
      <c r="O23" s="29" t="s">
        <v>42</v>
      </c>
      <c r="P23" s="29" t="s">
        <v>138</v>
      </c>
      <c r="Q23" s="29" t="s">
        <v>139</v>
      </c>
      <c r="R23" s="29" t="s">
        <v>140</v>
      </c>
      <c r="S23" s="29" t="s">
        <v>141</v>
      </c>
      <c r="T23" s="29" t="s">
        <v>126</v>
      </c>
      <c r="U23" s="29" t="s">
        <v>29</v>
      </c>
      <c r="V23" s="29">
        <v>53714</v>
      </c>
    </row>
    <row r="24" spans="1:22" x14ac:dyDescent="0.25">
      <c r="A24" s="35" t="s">
        <v>281</v>
      </c>
      <c r="B24" s="35" t="s">
        <v>277</v>
      </c>
      <c r="C24" s="35" t="s">
        <v>277</v>
      </c>
      <c r="D24" s="68" t="s">
        <v>298</v>
      </c>
      <c r="E24" s="17">
        <v>2917</v>
      </c>
      <c r="F24" s="16" t="s">
        <v>181</v>
      </c>
      <c r="G24" s="16" t="s">
        <v>31</v>
      </c>
      <c r="H24" s="19" t="s">
        <v>31</v>
      </c>
      <c r="I24" s="12">
        <v>55</v>
      </c>
      <c r="J24" s="12">
        <v>46</v>
      </c>
      <c r="K24" s="19" t="s">
        <v>21</v>
      </c>
      <c r="L24" s="19" t="s">
        <v>41</v>
      </c>
      <c r="M24" s="13">
        <v>799999</v>
      </c>
      <c r="N24" s="18">
        <v>0</v>
      </c>
      <c r="O24" s="19" t="s">
        <v>23</v>
      </c>
      <c r="P24" s="15" t="s">
        <v>182</v>
      </c>
      <c r="Q24" s="19" t="s">
        <v>183</v>
      </c>
      <c r="R24" s="19" t="s">
        <v>184</v>
      </c>
      <c r="S24" s="19" t="s">
        <v>185</v>
      </c>
      <c r="T24" s="19" t="s">
        <v>31</v>
      </c>
      <c r="U24" s="19" t="s">
        <v>29</v>
      </c>
      <c r="V24" s="10">
        <v>53212</v>
      </c>
    </row>
    <row r="25" spans="1:22" x14ac:dyDescent="0.25">
      <c r="A25" s="42" t="s">
        <v>283</v>
      </c>
      <c r="B25" s="42" t="s">
        <v>277</v>
      </c>
      <c r="C25" s="42" t="s">
        <v>277</v>
      </c>
      <c r="D25" s="77" t="s">
        <v>298</v>
      </c>
      <c r="E25" s="29">
        <v>2873</v>
      </c>
      <c r="F25" s="29" t="s">
        <v>49</v>
      </c>
      <c r="G25" s="29" t="s">
        <v>50</v>
      </c>
      <c r="H25" s="29" t="s">
        <v>51</v>
      </c>
      <c r="I25" s="29">
        <v>50</v>
      </c>
      <c r="J25" s="29">
        <v>50</v>
      </c>
      <c r="K25" s="29" t="s">
        <v>52</v>
      </c>
      <c r="L25" s="29" t="s">
        <v>22</v>
      </c>
      <c r="M25" s="39">
        <v>800000</v>
      </c>
      <c r="N25" s="18">
        <v>0</v>
      </c>
      <c r="O25" s="29" t="s">
        <v>53</v>
      </c>
      <c r="P25" s="29" t="s">
        <v>54</v>
      </c>
      <c r="Q25" s="29" t="s">
        <v>55</v>
      </c>
      <c r="R25" s="29" t="s">
        <v>56</v>
      </c>
      <c r="S25" s="29" t="s">
        <v>57</v>
      </c>
      <c r="T25" s="29" t="s">
        <v>58</v>
      </c>
      <c r="U25" s="29" t="s">
        <v>29</v>
      </c>
      <c r="V25" s="29">
        <v>54601</v>
      </c>
    </row>
    <row r="26" spans="1:22" x14ac:dyDescent="0.25">
      <c r="A26" s="15" t="s">
        <v>280</v>
      </c>
      <c r="B26" s="15" t="s">
        <v>277</v>
      </c>
      <c r="C26" s="15" t="s">
        <v>277</v>
      </c>
      <c r="D26" s="66"/>
      <c r="E26" s="10">
        <v>2896</v>
      </c>
      <c r="F26" s="15" t="s">
        <v>115</v>
      </c>
      <c r="G26" s="19" t="s">
        <v>116</v>
      </c>
      <c r="H26" s="19" t="s">
        <v>117</v>
      </c>
      <c r="I26" s="12">
        <v>50</v>
      </c>
      <c r="J26" s="12">
        <v>50</v>
      </c>
      <c r="K26" s="19" t="s">
        <v>21</v>
      </c>
      <c r="L26" s="19" t="s">
        <v>22</v>
      </c>
      <c r="M26" s="13">
        <v>800000</v>
      </c>
      <c r="N26" s="18">
        <v>0</v>
      </c>
      <c r="O26" s="19" t="s">
        <v>23</v>
      </c>
      <c r="P26" s="15" t="s">
        <v>118</v>
      </c>
      <c r="Q26" s="19" t="s">
        <v>119</v>
      </c>
      <c r="R26" s="19" t="s">
        <v>120</v>
      </c>
      <c r="S26" s="19" t="s">
        <v>121</v>
      </c>
      <c r="T26" s="19" t="s">
        <v>122</v>
      </c>
      <c r="U26" s="19" t="s">
        <v>29</v>
      </c>
      <c r="V26" s="10">
        <v>54013</v>
      </c>
    </row>
    <row r="27" spans="1:22" x14ac:dyDescent="0.25">
      <c r="A27" s="15" t="s">
        <v>279</v>
      </c>
      <c r="B27" s="15" t="s">
        <v>277</v>
      </c>
      <c r="C27" s="15" t="s">
        <v>277</v>
      </c>
      <c r="D27" s="66"/>
      <c r="E27" s="10">
        <v>2927</v>
      </c>
      <c r="F27" s="11" t="s">
        <v>208</v>
      </c>
      <c r="G27" s="10" t="s">
        <v>209</v>
      </c>
      <c r="H27" s="10" t="s">
        <v>209</v>
      </c>
      <c r="I27" s="12">
        <v>33</v>
      </c>
      <c r="J27" s="12">
        <v>33</v>
      </c>
      <c r="K27" s="10" t="s">
        <v>21</v>
      </c>
      <c r="L27" s="10" t="s">
        <v>22</v>
      </c>
      <c r="M27" s="13">
        <v>530680</v>
      </c>
      <c r="N27" s="18">
        <v>0</v>
      </c>
      <c r="O27" s="10" t="s">
        <v>23</v>
      </c>
      <c r="P27" s="15" t="s">
        <v>210</v>
      </c>
      <c r="Q27" s="10" t="s">
        <v>205</v>
      </c>
      <c r="R27" s="10" t="s">
        <v>206</v>
      </c>
      <c r="S27" s="10" t="s">
        <v>207</v>
      </c>
      <c r="T27" s="10" t="s">
        <v>136</v>
      </c>
      <c r="U27" s="10" t="s">
        <v>29</v>
      </c>
      <c r="V27" s="10">
        <v>54868</v>
      </c>
    </row>
    <row r="28" spans="1:22" x14ac:dyDescent="0.25">
      <c r="A28" s="35" t="s">
        <v>282</v>
      </c>
      <c r="B28" s="35" t="s">
        <v>277</v>
      </c>
      <c r="C28" s="35" t="s">
        <v>277</v>
      </c>
      <c r="D28" s="68"/>
      <c r="E28" s="10">
        <v>2893</v>
      </c>
      <c r="F28" s="11" t="s">
        <v>103</v>
      </c>
      <c r="G28" s="10" t="s">
        <v>31</v>
      </c>
      <c r="H28" s="10" t="s">
        <v>31</v>
      </c>
      <c r="I28" s="12">
        <v>68</v>
      </c>
      <c r="J28" s="12">
        <v>62</v>
      </c>
      <c r="K28" s="10" t="s">
        <v>52</v>
      </c>
      <c r="L28" s="19" t="s">
        <v>98</v>
      </c>
      <c r="M28" s="13">
        <v>1009000</v>
      </c>
      <c r="N28" s="18">
        <v>0</v>
      </c>
      <c r="O28" s="10" t="s">
        <v>23</v>
      </c>
      <c r="P28" s="11" t="s">
        <v>104</v>
      </c>
      <c r="Q28" s="10" t="s">
        <v>105</v>
      </c>
      <c r="R28" s="19" t="s">
        <v>106</v>
      </c>
      <c r="S28" s="10" t="s">
        <v>107</v>
      </c>
      <c r="T28" s="10" t="s">
        <v>108</v>
      </c>
      <c r="U28" s="10" t="s">
        <v>29</v>
      </c>
      <c r="V28" s="10">
        <v>53094</v>
      </c>
    </row>
    <row r="29" spans="1:22" x14ac:dyDescent="0.25">
      <c r="A29" s="15" t="s">
        <v>281</v>
      </c>
      <c r="B29" s="60" t="s">
        <v>282</v>
      </c>
      <c r="C29" s="61" t="s">
        <v>278</v>
      </c>
      <c r="D29" s="67"/>
      <c r="E29" s="10">
        <v>2955</v>
      </c>
      <c r="F29" s="15" t="s">
        <v>211</v>
      </c>
      <c r="G29" s="19" t="s">
        <v>126</v>
      </c>
      <c r="H29" s="19" t="s">
        <v>91</v>
      </c>
      <c r="I29" s="12">
        <v>44</v>
      </c>
      <c r="J29" s="12">
        <v>37</v>
      </c>
      <c r="K29" s="19" t="s">
        <v>21</v>
      </c>
      <c r="L29" s="19" t="s">
        <v>98</v>
      </c>
      <c r="M29" s="13">
        <v>741000</v>
      </c>
      <c r="N29" s="18">
        <v>0</v>
      </c>
      <c r="O29" s="19" t="s">
        <v>23</v>
      </c>
      <c r="P29" s="15" t="s">
        <v>212</v>
      </c>
      <c r="Q29" s="19" t="s">
        <v>213</v>
      </c>
      <c r="R29" s="19" t="s">
        <v>214</v>
      </c>
      <c r="S29" s="19" t="s">
        <v>215</v>
      </c>
      <c r="T29" s="19" t="s">
        <v>216</v>
      </c>
      <c r="U29" s="19" t="s">
        <v>48</v>
      </c>
      <c r="V29" s="10">
        <v>60192</v>
      </c>
    </row>
    <row r="30" spans="1:22" x14ac:dyDescent="0.25">
      <c r="A30" s="15" t="s">
        <v>282</v>
      </c>
      <c r="B30" s="15" t="s">
        <v>278</v>
      </c>
      <c r="C30" s="15" t="s">
        <v>278</v>
      </c>
      <c r="D30" s="66"/>
      <c r="E30" s="10">
        <v>2913</v>
      </c>
      <c r="F30" s="15" t="s">
        <v>172</v>
      </c>
      <c r="G30" s="10" t="s">
        <v>173</v>
      </c>
      <c r="H30" s="10" t="s">
        <v>31</v>
      </c>
      <c r="I30" s="12">
        <v>50</v>
      </c>
      <c r="J30" s="12">
        <v>37</v>
      </c>
      <c r="K30" s="10" t="s">
        <v>21</v>
      </c>
      <c r="L30" s="10" t="s">
        <v>32</v>
      </c>
      <c r="M30" s="13">
        <v>755838</v>
      </c>
      <c r="N30" s="18">
        <v>0</v>
      </c>
      <c r="O30" s="10" t="s">
        <v>23</v>
      </c>
      <c r="P30" s="11" t="s">
        <v>174</v>
      </c>
      <c r="Q30" s="10" t="s">
        <v>175</v>
      </c>
      <c r="R30" s="10" t="s">
        <v>176</v>
      </c>
      <c r="S30" s="10" t="s">
        <v>177</v>
      </c>
      <c r="T30" s="10" t="s">
        <v>178</v>
      </c>
      <c r="U30" s="10" t="s">
        <v>179</v>
      </c>
      <c r="V30" s="10">
        <v>55120</v>
      </c>
    </row>
    <row r="31" spans="1:22" x14ac:dyDescent="0.25">
      <c r="A31" s="35" t="s">
        <v>277</v>
      </c>
      <c r="B31" s="35" t="s">
        <v>278</v>
      </c>
      <c r="C31" s="35" t="s">
        <v>278</v>
      </c>
      <c r="D31" s="68"/>
      <c r="E31" s="10">
        <v>2910</v>
      </c>
      <c r="F31" s="15" t="s">
        <v>166</v>
      </c>
      <c r="G31" s="19" t="s">
        <v>66</v>
      </c>
      <c r="H31" s="19" t="s">
        <v>91</v>
      </c>
      <c r="I31" s="12">
        <v>54</v>
      </c>
      <c r="J31" s="12">
        <v>45</v>
      </c>
      <c r="K31" s="19" t="s">
        <v>21</v>
      </c>
      <c r="L31" s="19" t="s">
        <v>41</v>
      </c>
      <c r="M31" s="13">
        <v>800000</v>
      </c>
      <c r="N31" s="18">
        <v>0</v>
      </c>
      <c r="O31" s="19" t="s">
        <v>23</v>
      </c>
      <c r="P31" s="15" t="s">
        <v>167</v>
      </c>
      <c r="Q31" s="19" t="s">
        <v>168</v>
      </c>
      <c r="R31" s="19" t="s">
        <v>169</v>
      </c>
      <c r="S31" s="19" t="s">
        <v>170</v>
      </c>
      <c r="T31" s="19" t="s">
        <v>171</v>
      </c>
      <c r="U31" s="19" t="s">
        <v>29</v>
      </c>
      <c r="V31" s="10">
        <v>53214</v>
      </c>
    </row>
    <row r="32" spans="1:22" x14ac:dyDescent="0.25">
      <c r="A32" s="30" t="s">
        <v>280</v>
      </c>
      <c r="B32" s="30" t="s">
        <v>278</v>
      </c>
      <c r="C32" s="30" t="s">
        <v>278</v>
      </c>
      <c r="D32" s="68" t="s">
        <v>298</v>
      </c>
      <c r="E32" s="42">
        <v>2879</v>
      </c>
      <c r="F32" s="30" t="s">
        <v>72</v>
      </c>
      <c r="G32" s="42" t="s">
        <v>73</v>
      </c>
      <c r="H32" s="42" t="s">
        <v>74</v>
      </c>
      <c r="I32" s="43">
        <v>45</v>
      </c>
      <c r="J32" s="43">
        <v>38</v>
      </c>
      <c r="K32" s="42" t="s">
        <v>52</v>
      </c>
      <c r="L32" s="42" t="s">
        <v>22</v>
      </c>
      <c r="M32" s="39">
        <v>800000</v>
      </c>
      <c r="N32" s="18">
        <v>0</v>
      </c>
      <c r="O32" s="42" t="s">
        <v>23</v>
      </c>
      <c r="P32" s="30" t="s">
        <v>75</v>
      </c>
      <c r="Q32" s="42" t="s">
        <v>76</v>
      </c>
      <c r="R32" s="42" t="s">
        <v>77</v>
      </c>
      <c r="S32" s="42" t="s">
        <v>78</v>
      </c>
      <c r="T32" s="42" t="s">
        <v>47</v>
      </c>
      <c r="U32" s="42" t="s">
        <v>48</v>
      </c>
      <c r="V32" s="42">
        <v>60604</v>
      </c>
    </row>
    <row r="33" spans="1:22" x14ac:dyDescent="0.25">
      <c r="A33" s="15" t="s">
        <v>277</v>
      </c>
      <c r="B33" s="60" t="s">
        <v>279</v>
      </c>
      <c r="C33" s="15" t="s">
        <v>283</v>
      </c>
      <c r="D33" s="66"/>
      <c r="E33" s="10">
        <v>2894</v>
      </c>
      <c r="F33" s="15" t="s">
        <v>109</v>
      </c>
      <c r="G33" s="10" t="s">
        <v>90</v>
      </c>
      <c r="H33" s="10" t="s">
        <v>91</v>
      </c>
      <c r="I33" s="12">
        <v>100</v>
      </c>
      <c r="J33" s="12">
        <v>85</v>
      </c>
      <c r="K33" s="10" t="s">
        <v>21</v>
      </c>
      <c r="L33" s="10" t="s">
        <v>32</v>
      </c>
      <c r="M33" s="13">
        <v>1219400</v>
      </c>
      <c r="N33" s="18">
        <v>0</v>
      </c>
      <c r="O33" s="10" t="s">
        <v>23</v>
      </c>
      <c r="P33" s="11" t="s">
        <v>110</v>
      </c>
      <c r="Q33" s="10" t="s">
        <v>111</v>
      </c>
      <c r="R33" s="10" t="s">
        <v>112</v>
      </c>
      <c r="S33" s="10" t="s">
        <v>113</v>
      </c>
      <c r="T33" s="10" t="s">
        <v>114</v>
      </c>
      <c r="U33" s="10" t="s">
        <v>29</v>
      </c>
      <c r="V33" s="10">
        <v>53713</v>
      </c>
    </row>
    <row r="34" spans="1:22" x14ac:dyDescent="0.25">
      <c r="A34" s="19" t="s">
        <v>280</v>
      </c>
      <c r="B34" s="62" t="s">
        <v>282</v>
      </c>
      <c r="C34" s="19" t="s">
        <v>283</v>
      </c>
      <c r="D34" s="65" t="s">
        <v>298</v>
      </c>
      <c r="E34" s="17">
        <v>2876</v>
      </c>
      <c r="F34" s="17" t="s">
        <v>59</v>
      </c>
      <c r="G34" s="17" t="s">
        <v>60</v>
      </c>
      <c r="H34" s="17" t="s">
        <v>61</v>
      </c>
      <c r="I34" s="17">
        <v>24</v>
      </c>
      <c r="J34" s="17">
        <v>24</v>
      </c>
      <c r="K34" s="17" t="s">
        <v>21</v>
      </c>
      <c r="L34" s="17" t="s">
        <v>22</v>
      </c>
      <c r="M34" s="18">
        <v>453555</v>
      </c>
      <c r="N34" s="18">
        <v>0</v>
      </c>
      <c r="O34" s="18" t="s">
        <v>23</v>
      </c>
      <c r="P34" s="17" t="s">
        <v>62</v>
      </c>
      <c r="Q34" s="16" t="s">
        <v>63</v>
      </c>
      <c r="R34" s="17" t="s">
        <v>64</v>
      </c>
      <c r="S34" s="17" t="s">
        <v>65</v>
      </c>
      <c r="T34" s="17" t="s">
        <v>66</v>
      </c>
      <c r="U34" s="17" t="s">
        <v>29</v>
      </c>
      <c r="V34" s="17">
        <v>53562</v>
      </c>
    </row>
    <row r="35" spans="1:22" x14ac:dyDescent="0.25">
      <c r="A35" s="15" t="s">
        <v>278</v>
      </c>
      <c r="B35" s="60" t="s">
        <v>282</v>
      </c>
      <c r="C35" s="15" t="s">
        <v>283</v>
      </c>
      <c r="D35" s="66"/>
      <c r="E35" s="10">
        <v>2920</v>
      </c>
      <c r="F35" s="15" t="s">
        <v>194</v>
      </c>
      <c r="G35" s="19" t="s">
        <v>195</v>
      </c>
      <c r="H35" s="19" t="s">
        <v>196</v>
      </c>
      <c r="I35" s="12">
        <v>24</v>
      </c>
      <c r="J35" s="12">
        <v>24</v>
      </c>
      <c r="K35" s="19" t="s">
        <v>21</v>
      </c>
      <c r="L35" s="19" t="s">
        <v>22</v>
      </c>
      <c r="M35" s="13">
        <v>726787</v>
      </c>
      <c r="N35" s="18">
        <v>0</v>
      </c>
      <c r="O35" s="19" t="s">
        <v>71</v>
      </c>
      <c r="P35" s="15" t="s">
        <v>197</v>
      </c>
      <c r="Q35" s="19" t="s">
        <v>198</v>
      </c>
      <c r="R35" s="19" t="s">
        <v>199</v>
      </c>
      <c r="S35" s="19" t="s">
        <v>200</v>
      </c>
      <c r="T35" s="19" t="s">
        <v>201</v>
      </c>
      <c r="U35" s="19" t="s">
        <v>29</v>
      </c>
      <c r="V35" s="10">
        <v>54843</v>
      </c>
    </row>
    <row r="36" spans="1:22" s="41" customFormat="1" x14ac:dyDescent="0.25">
      <c r="A36" s="42" t="s">
        <v>281</v>
      </c>
      <c r="B36" s="42" t="s">
        <v>283</v>
      </c>
      <c r="C36" s="42" t="s">
        <v>283</v>
      </c>
      <c r="D36" s="69"/>
      <c r="E36" s="42">
        <v>2956</v>
      </c>
      <c r="F36" s="30" t="s">
        <v>217</v>
      </c>
      <c r="G36" s="42" t="s">
        <v>126</v>
      </c>
      <c r="H36" s="42" t="s">
        <v>91</v>
      </c>
      <c r="I36" s="43">
        <v>68</v>
      </c>
      <c r="J36" s="43">
        <v>52</v>
      </c>
      <c r="K36" s="42" t="s">
        <v>21</v>
      </c>
      <c r="L36" s="42" t="s">
        <v>32</v>
      </c>
      <c r="M36" s="39">
        <v>1041263</v>
      </c>
      <c r="N36" s="18">
        <v>0</v>
      </c>
      <c r="O36" s="42" t="s">
        <v>23</v>
      </c>
      <c r="P36" s="29" t="s">
        <v>218</v>
      </c>
      <c r="Q36" s="29" t="s">
        <v>219</v>
      </c>
      <c r="R36" s="29" t="s">
        <v>220</v>
      </c>
      <c r="S36" s="29" t="s">
        <v>221</v>
      </c>
      <c r="T36" s="29" t="s">
        <v>222</v>
      </c>
      <c r="U36" s="29" t="s">
        <v>48</v>
      </c>
      <c r="V36" s="29">
        <v>60201</v>
      </c>
    </row>
    <row r="37" spans="1:22" x14ac:dyDescent="0.25">
      <c r="I37" s="22"/>
      <c r="J37" s="22"/>
      <c r="P37" s="21"/>
    </row>
    <row r="38" spans="1:22" ht="30.6" x14ac:dyDescent="0.25">
      <c r="A38" s="45" t="s">
        <v>292</v>
      </c>
      <c r="B38" s="45" t="s">
        <v>293</v>
      </c>
      <c r="C38" s="45" t="s">
        <v>296</v>
      </c>
      <c r="D38" s="64"/>
      <c r="E38" s="6" t="s">
        <v>1</v>
      </c>
      <c r="F38" s="27" t="s">
        <v>2</v>
      </c>
      <c r="G38" s="7" t="s">
        <v>3</v>
      </c>
      <c r="H38" s="7" t="s">
        <v>4</v>
      </c>
      <c r="I38" s="7" t="s">
        <v>5</v>
      </c>
      <c r="J38" s="7" t="s">
        <v>6</v>
      </c>
      <c r="K38" s="7" t="s">
        <v>7</v>
      </c>
      <c r="L38" s="7" t="s">
        <v>8</v>
      </c>
      <c r="M38" s="8" t="s">
        <v>223</v>
      </c>
      <c r="N38" s="8" t="s">
        <v>224</v>
      </c>
      <c r="O38" s="7" t="s">
        <v>10</v>
      </c>
      <c r="P38" s="7" t="s">
        <v>11</v>
      </c>
      <c r="Q38" s="7" t="s">
        <v>12</v>
      </c>
      <c r="R38" s="7" t="s">
        <v>13</v>
      </c>
      <c r="S38" s="7" t="s">
        <v>14</v>
      </c>
      <c r="T38" s="7" t="s">
        <v>15</v>
      </c>
      <c r="U38" s="7" t="s">
        <v>16</v>
      </c>
      <c r="V38" s="7" t="s">
        <v>17</v>
      </c>
    </row>
    <row r="39" spans="1:22" x14ac:dyDescent="0.25">
      <c r="A39" s="15" t="s">
        <v>282</v>
      </c>
      <c r="B39" s="60" t="s">
        <v>279</v>
      </c>
      <c r="C39" s="15" t="s">
        <v>277</v>
      </c>
      <c r="D39" s="66" t="s">
        <v>298</v>
      </c>
      <c r="E39" s="17">
        <v>2866</v>
      </c>
      <c r="F39" s="16" t="s">
        <v>225</v>
      </c>
      <c r="G39" s="16" t="s">
        <v>31</v>
      </c>
      <c r="H39" s="16" t="s">
        <v>31</v>
      </c>
      <c r="I39" s="17">
        <v>78</v>
      </c>
      <c r="J39" s="17">
        <v>66</v>
      </c>
      <c r="K39" s="16" t="s">
        <v>21</v>
      </c>
      <c r="L39" s="16" t="s">
        <v>32</v>
      </c>
      <c r="M39" s="18">
        <v>654125</v>
      </c>
      <c r="N39" s="18">
        <v>654125</v>
      </c>
      <c r="O39" s="16" t="s">
        <v>33</v>
      </c>
      <c r="P39" s="16" t="s">
        <v>34</v>
      </c>
      <c r="Q39" s="16" t="s">
        <v>35</v>
      </c>
      <c r="R39" s="16" t="s">
        <v>36</v>
      </c>
      <c r="S39" s="16" t="s">
        <v>37</v>
      </c>
      <c r="T39" s="16" t="s">
        <v>38</v>
      </c>
      <c r="U39" s="16" t="s">
        <v>29</v>
      </c>
      <c r="V39" s="17">
        <v>53142</v>
      </c>
    </row>
    <row r="40" spans="1:22" x14ac:dyDescent="0.25">
      <c r="A40" s="15" t="s">
        <v>277</v>
      </c>
      <c r="B40" s="15" t="s">
        <v>280</v>
      </c>
      <c r="C40" s="15" t="s">
        <v>280</v>
      </c>
      <c r="D40" s="66"/>
      <c r="E40" s="17">
        <v>2867</v>
      </c>
      <c r="F40" s="16" t="s">
        <v>226</v>
      </c>
      <c r="G40" s="16" t="s">
        <v>31</v>
      </c>
      <c r="H40" s="16" t="s">
        <v>31</v>
      </c>
      <c r="I40" s="17">
        <v>140</v>
      </c>
      <c r="J40" s="17">
        <v>140</v>
      </c>
      <c r="K40" s="16" t="s">
        <v>21</v>
      </c>
      <c r="L40" s="16" t="s">
        <v>32</v>
      </c>
      <c r="M40" s="18">
        <v>1007500</v>
      </c>
      <c r="N40" s="18">
        <v>1007500</v>
      </c>
      <c r="O40" s="16" t="s">
        <v>23</v>
      </c>
      <c r="P40" s="16" t="s">
        <v>34</v>
      </c>
      <c r="Q40" s="16" t="s">
        <v>35</v>
      </c>
      <c r="R40" s="16" t="s">
        <v>36</v>
      </c>
      <c r="S40" s="16" t="s">
        <v>37</v>
      </c>
      <c r="T40" s="16" t="s">
        <v>38</v>
      </c>
      <c r="U40" s="16" t="s">
        <v>29</v>
      </c>
      <c r="V40" s="17">
        <v>53142</v>
      </c>
    </row>
    <row r="41" spans="1:22" x14ac:dyDescent="0.25">
      <c r="A41" s="15" t="s">
        <v>279</v>
      </c>
      <c r="B41" s="15" t="s">
        <v>278</v>
      </c>
      <c r="C41" s="15" t="s">
        <v>278</v>
      </c>
      <c r="D41" s="66"/>
      <c r="E41" s="17">
        <v>2868</v>
      </c>
      <c r="F41" s="16" t="s">
        <v>227</v>
      </c>
      <c r="G41" s="16" t="s">
        <v>228</v>
      </c>
      <c r="H41" s="16" t="s">
        <v>228</v>
      </c>
      <c r="I41" s="17">
        <v>74</v>
      </c>
      <c r="J41" s="17">
        <v>71</v>
      </c>
      <c r="K41" s="16" t="s">
        <v>21</v>
      </c>
      <c r="L41" s="16" t="s">
        <v>22</v>
      </c>
      <c r="M41" s="18">
        <v>384700</v>
      </c>
      <c r="N41" s="18">
        <v>1400000</v>
      </c>
      <c r="O41" s="16" t="s">
        <v>71</v>
      </c>
      <c r="P41" s="16" t="s">
        <v>229</v>
      </c>
      <c r="Q41" s="16" t="s">
        <v>25</v>
      </c>
      <c r="R41" s="16" t="s">
        <v>26</v>
      </c>
      <c r="S41" s="16" t="s">
        <v>27</v>
      </c>
      <c r="T41" s="16" t="s">
        <v>230</v>
      </c>
      <c r="U41" s="16" t="s">
        <v>29</v>
      </c>
      <c r="V41" s="17">
        <v>53092</v>
      </c>
    </row>
    <row r="42" spans="1:22" x14ac:dyDescent="0.25">
      <c r="A42" s="30" t="s">
        <v>281</v>
      </c>
      <c r="B42" s="30" t="s">
        <v>283</v>
      </c>
      <c r="C42" s="30" t="s">
        <v>283</v>
      </c>
      <c r="D42" s="70"/>
      <c r="E42" s="29">
        <v>2869</v>
      </c>
      <c r="F42" s="29" t="s">
        <v>217</v>
      </c>
      <c r="G42" s="29" t="s">
        <v>126</v>
      </c>
      <c r="H42" s="29" t="s">
        <v>91</v>
      </c>
      <c r="I42" s="29">
        <v>68</v>
      </c>
      <c r="J42" s="29">
        <v>68</v>
      </c>
      <c r="K42" s="29" t="s">
        <v>21</v>
      </c>
      <c r="L42" s="29" t="s">
        <v>32</v>
      </c>
      <c r="M42" s="44">
        <v>576207</v>
      </c>
      <c r="N42" s="44">
        <v>576207</v>
      </c>
      <c r="O42" s="29" t="s">
        <v>23</v>
      </c>
      <c r="P42" s="29" t="s">
        <v>218</v>
      </c>
      <c r="Q42" s="29" t="s">
        <v>219</v>
      </c>
      <c r="R42" s="29" t="s">
        <v>220</v>
      </c>
      <c r="S42" s="29" t="s">
        <v>221</v>
      </c>
      <c r="T42" s="29" t="s">
        <v>222</v>
      </c>
      <c r="U42" s="29" t="s">
        <v>48</v>
      </c>
      <c r="V42" s="29">
        <v>60201</v>
      </c>
    </row>
    <row r="43" spans="1:22" x14ac:dyDescent="0.25">
      <c r="A43" s="15" t="s">
        <v>279</v>
      </c>
      <c r="B43" s="60" t="s">
        <v>282</v>
      </c>
      <c r="C43" s="15" t="s">
        <v>283</v>
      </c>
      <c r="D43" s="66"/>
      <c r="E43" s="17">
        <v>2871</v>
      </c>
      <c r="F43" s="16" t="s">
        <v>231</v>
      </c>
      <c r="G43" s="16" t="s">
        <v>164</v>
      </c>
      <c r="H43" s="16" t="s">
        <v>164</v>
      </c>
      <c r="I43" s="17">
        <v>76</v>
      </c>
      <c r="J43" s="17">
        <v>76</v>
      </c>
      <c r="K43" s="16" t="s">
        <v>52</v>
      </c>
      <c r="L43" s="16" t="s">
        <v>232</v>
      </c>
      <c r="M43" s="18">
        <v>386616</v>
      </c>
      <c r="N43" s="18">
        <v>869886</v>
      </c>
      <c r="O43" s="16" t="s">
        <v>33</v>
      </c>
      <c r="P43" s="16" t="s">
        <v>233</v>
      </c>
      <c r="Q43" s="16" t="s">
        <v>234</v>
      </c>
      <c r="R43" s="16" t="s">
        <v>235</v>
      </c>
      <c r="S43" s="16" t="s">
        <v>236</v>
      </c>
      <c r="T43" s="16" t="s">
        <v>47</v>
      </c>
      <c r="U43" s="16" t="s">
        <v>48</v>
      </c>
      <c r="V43" s="17">
        <v>60661</v>
      </c>
    </row>
    <row r="44" spans="1:22" x14ac:dyDescent="0.25">
      <c r="A44" s="30" t="s">
        <v>283</v>
      </c>
      <c r="B44" s="30" t="s">
        <v>277</v>
      </c>
      <c r="C44" s="30" t="s">
        <v>277</v>
      </c>
      <c r="D44" s="68" t="s">
        <v>298</v>
      </c>
      <c r="E44" s="29">
        <v>2874</v>
      </c>
      <c r="F44" s="29" t="s">
        <v>49</v>
      </c>
      <c r="G44" s="29" t="s">
        <v>50</v>
      </c>
      <c r="H44" s="29" t="s">
        <v>51</v>
      </c>
      <c r="I44" s="29">
        <v>50</v>
      </c>
      <c r="J44" s="29">
        <v>50</v>
      </c>
      <c r="K44" s="29" t="s">
        <v>52</v>
      </c>
      <c r="L44" s="29" t="s">
        <v>22</v>
      </c>
      <c r="M44" s="44">
        <v>320232</v>
      </c>
      <c r="N44" s="44">
        <v>587770</v>
      </c>
      <c r="O44" s="29" t="s">
        <v>53</v>
      </c>
      <c r="P44" s="29" t="s">
        <v>54</v>
      </c>
      <c r="Q44" s="29" t="s">
        <v>55</v>
      </c>
      <c r="R44" s="29" t="s">
        <v>56</v>
      </c>
      <c r="S44" s="29" t="s">
        <v>57</v>
      </c>
      <c r="T44" s="29" t="s">
        <v>58</v>
      </c>
      <c r="U44" s="29" t="s">
        <v>29</v>
      </c>
      <c r="V44" s="29">
        <v>54601</v>
      </c>
    </row>
    <row r="45" spans="1:22" x14ac:dyDescent="0.25">
      <c r="A45" s="15" t="s">
        <v>277</v>
      </c>
      <c r="B45" s="15" t="s">
        <v>279</v>
      </c>
      <c r="C45" s="15" t="s">
        <v>279</v>
      </c>
      <c r="D45" s="66" t="s">
        <v>298</v>
      </c>
      <c r="E45" s="17">
        <v>2875</v>
      </c>
      <c r="F45" s="17" t="s">
        <v>237</v>
      </c>
      <c r="G45" s="17" t="s">
        <v>209</v>
      </c>
      <c r="H45" s="17" t="s">
        <v>209</v>
      </c>
      <c r="I45" s="17">
        <v>50</v>
      </c>
      <c r="J45" s="17">
        <v>50</v>
      </c>
      <c r="K45" s="17" t="s">
        <v>21</v>
      </c>
      <c r="L45" s="17" t="s">
        <v>22</v>
      </c>
      <c r="M45" s="18">
        <v>349942</v>
      </c>
      <c r="N45" s="18">
        <v>1312284</v>
      </c>
      <c r="O45" s="16" t="s">
        <v>23</v>
      </c>
      <c r="P45" s="17" t="s">
        <v>238</v>
      </c>
      <c r="Q45" s="17" t="s">
        <v>63</v>
      </c>
      <c r="R45" s="17" t="s">
        <v>64</v>
      </c>
      <c r="S45" s="17" t="s">
        <v>239</v>
      </c>
      <c r="T45" s="17" t="s">
        <v>66</v>
      </c>
      <c r="U45" s="17" t="s">
        <v>29</v>
      </c>
      <c r="V45" s="17">
        <v>53562</v>
      </c>
    </row>
    <row r="46" spans="1:22" x14ac:dyDescent="0.25">
      <c r="A46" s="15" t="s">
        <v>283</v>
      </c>
      <c r="B46" s="15" t="s">
        <v>280</v>
      </c>
      <c r="C46" s="15" t="s">
        <v>280</v>
      </c>
      <c r="D46" s="66"/>
      <c r="E46" s="17">
        <v>2877</v>
      </c>
      <c r="F46" s="17" t="s">
        <v>240</v>
      </c>
      <c r="G46" s="17" t="s">
        <v>241</v>
      </c>
      <c r="H46" s="17" t="s">
        <v>241</v>
      </c>
      <c r="I46" s="17">
        <v>62</v>
      </c>
      <c r="J46" s="17">
        <v>62</v>
      </c>
      <c r="K46" s="17" t="s">
        <v>21</v>
      </c>
      <c r="L46" s="17" t="s">
        <v>32</v>
      </c>
      <c r="M46" s="18">
        <v>510290</v>
      </c>
      <c r="N46" s="18">
        <v>505116</v>
      </c>
      <c r="O46" s="17" t="s">
        <v>33</v>
      </c>
      <c r="P46" s="17" t="s">
        <v>242</v>
      </c>
      <c r="Q46" s="17" t="s">
        <v>243</v>
      </c>
      <c r="R46" s="17" t="s">
        <v>244</v>
      </c>
      <c r="S46" s="17" t="s">
        <v>245</v>
      </c>
      <c r="T46" s="17" t="s">
        <v>126</v>
      </c>
      <c r="U46" s="17" t="s">
        <v>29</v>
      </c>
      <c r="V46" s="17">
        <v>53704</v>
      </c>
    </row>
    <row r="47" spans="1:22" x14ac:dyDescent="0.25">
      <c r="A47" s="30" t="s">
        <v>280</v>
      </c>
      <c r="B47" s="30" t="s">
        <v>278</v>
      </c>
      <c r="C47" s="30" t="s">
        <v>278</v>
      </c>
      <c r="D47" s="68" t="s">
        <v>298</v>
      </c>
      <c r="E47" s="42">
        <v>2880</v>
      </c>
      <c r="F47" s="30" t="s">
        <v>72</v>
      </c>
      <c r="G47" s="42" t="s">
        <v>73</v>
      </c>
      <c r="H47" s="42" t="s">
        <v>74</v>
      </c>
      <c r="I47" s="43">
        <v>45</v>
      </c>
      <c r="J47" s="43">
        <v>45</v>
      </c>
      <c r="K47" s="42" t="s">
        <v>52</v>
      </c>
      <c r="L47" s="42" t="s">
        <v>22</v>
      </c>
      <c r="M47" s="39">
        <v>298931</v>
      </c>
      <c r="N47" s="44">
        <v>1038991</v>
      </c>
      <c r="O47" s="42" t="s">
        <v>23</v>
      </c>
      <c r="P47" s="30" t="s">
        <v>75</v>
      </c>
      <c r="Q47" s="42" t="s">
        <v>76</v>
      </c>
      <c r="R47" s="42" t="s">
        <v>77</v>
      </c>
      <c r="S47" s="42" t="s">
        <v>78</v>
      </c>
      <c r="T47" s="42" t="s">
        <v>47</v>
      </c>
      <c r="U47" s="42" t="s">
        <v>48</v>
      </c>
      <c r="V47" s="42">
        <v>60604</v>
      </c>
    </row>
    <row r="48" spans="1:22" x14ac:dyDescent="0.25">
      <c r="A48" s="15" t="s">
        <v>278</v>
      </c>
      <c r="B48" s="15" t="s">
        <v>282</v>
      </c>
      <c r="C48" s="15" t="s">
        <v>282</v>
      </c>
      <c r="D48" s="66" t="s">
        <v>298</v>
      </c>
      <c r="E48" s="17">
        <v>2884</v>
      </c>
      <c r="F48" s="16" t="s">
        <v>246</v>
      </c>
      <c r="G48" s="17" t="s">
        <v>247</v>
      </c>
      <c r="H48" s="17" t="s">
        <v>248</v>
      </c>
      <c r="I48" s="17">
        <v>102</v>
      </c>
      <c r="J48" s="17">
        <v>102</v>
      </c>
      <c r="K48" s="17" t="s">
        <v>52</v>
      </c>
      <c r="L48" s="17" t="s">
        <v>32</v>
      </c>
      <c r="M48" s="18">
        <v>704765</v>
      </c>
      <c r="N48" s="18">
        <v>704765</v>
      </c>
      <c r="O48" s="17" t="s">
        <v>33</v>
      </c>
      <c r="P48" s="17" t="s">
        <v>249</v>
      </c>
      <c r="Q48" s="17" t="s">
        <v>82</v>
      </c>
      <c r="R48" s="17" t="s">
        <v>83</v>
      </c>
      <c r="S48" s="17" t="s">
        <v>84</v>
      </c>
      <c r="T48" s="17" t="s">
        <v>85</v>
      </c>
      <c r="U48" s="17" t="s">
        <v>29</v>
      </c>
      <c r="V48" s="17">
        <v>53217</v>
      </c>
    </row>
    <row r="49" spans="1:22" x14ac:dyDescent="0.25">
      <c r="A49" s="15" t="s">
        <v>278</v>
      </c>
      <c r="B49" s="15" t="s">
        <v>281</v>
      </c>
      <c r="C49" s="15" t="s">
        <v>281</v>
      </c>
      <c r="D49" s="66"/>
      <c r="E49" s="17">
        <v>2886</v>
      </c>
      <c r="F49" s="16" t="s">
        <v>250</v>
      </c>
      <c r="G49" s="16" t="s">
        <v>251</v>
      </c>
      <c r="H49" s="16" t="s">
        <v>91</v>
      </c>
      <c r="I49" s="17">
        <v>173</v>
      </c>
      <c r="J49" s="17">
        <v>173</v>
      </c>
      <c r="K49" s="16" t="s">
        <v>252</v>
      </c>
      <c r="L49" s="16" t="s">
        <v>32</v>
      </c>
      <c r="M49" s="18">
        <v>871171</v>
      </c>
      <c r="N49" s="18">
        <v>871171</v>
      </c>
      <c r="O49" s="16" t="s">
        <v>23</v>
      </c>
      <c r="P49" s="16" t="s">
        <v>253</v>
      </c>
      <c r="Q49" s="16" t="s">
        <v>254</v>
      </c>
      <c r="R49" s="16" t="s">
        <v>255</v>
      </c>
      <c r="S49" s="16" t="s">
        <v>256</v>
      </c>
      <c r="T49" s="16" t="s">
        <v>257</v>
      </c>
      <c r="U49" s="16" t="s">
        <v>179</v>
      </c>
      <c r="V49" s="17">
        <v>55305</v>
      </c>
    </row>
    <row r="50" spans="1:22" x14ac:dyDescent="0.25">
      <c r="A50" s="15" t="s">
        <v>278</v>
      </c>
      <c r="B50" s="15" t="s">
        <v>282</v>
      </c>
      <c r="C50" s="15" t="s">
        <v>282</v>
      </c>
      <c r="D50" s="66" t="s">
        <v>298</v>
      </c>
      <c r="E50" s="17">
        <v>2887</v>
      </c>
      <c r="F50" s="16" t="s">
        <v>258</v>
      </c>
      <c r="G50" s="16" t="s">
        <v>259</v>
      </c>
      <c r="H50" s="16" t="s">
        <v>91</v>
      </c>
      <c r="I50" s="17">
        <v>49</v>
      </c>
      <c r="J50" s="17">
        <v>41</v>
      </c>
      <c r="K50" s="16" t="s">
        <v>52</v>
      </c>
      <c r="L50" s="16" t="s">
        <v>232</v>
      </c>
      <c r="M50" s="18">
        <v>289087</v>
      </c>
      <c r="N50" s="18">
        <v>650445</v>
      </c>
      <c r="O50" s="16" t="s">
        <v>23</v>
      </c>
      <c r="P50" s="19" t="s">
        <v>92</v>
      </c>
      <c r="Q50" s="19" t="s">
        <v>93</v>
      </c>
      <c r="R50" s="19" t="s">
        <v>94</v>
      </c>
      <c r="S50" s="19" t="s">
        <v>260</v>
      </c>
      <c r="T50" s="19" t="s">
        <v>96</v>
      </c>
      <c r="U50" s="19" t="s">
        <v>29</v>
      </c>
      <c r="V50" s="17">
        <v>54902</v>
      </c>
    </row>
    <row r="51" spans="1:22" x14ac:dyDescent="0.25">
      <c r="A51" s="15" t="s">
        <v>277</v>
      </c>
      <c r="B51" s="15" t="s">
        <v>283</v>
      </c>
      <c r="C51" s="15" t="s">
        <v>283</v>
      </c>
      <c r="D51" s="66"/>
      <c r="E51" s="10">
        <v>2888</v>
      </c>
      <c r="F51" s="15" t="s">
        <v>261</v>
      </c>
      <c r="G51" s="19" t="s">
        <v>126</v>
      </c>
      <c r="H51" s="19" t="s">
        <v>91</v>
      </c>
      <c r="I51" s="12">
        <v>61</v>
      </c>
      <c r="J51" s="12">
        <v>61</v>
      </c>
      <c r="K51" s="19" t="s">
        <v>21</v>
      </c>
      <c r="L51" s="19" t="s">
        <v>32</v>
      </c>
      <c r="M51" s="13">
        <v>458606</v>
      </c>
      <c r="N51" s="18">
        <v>458606</v>
      </c>
      <c r="O51" s="19" t="s">
        <v>23</v>
      </c>
      <c r="P51" s="19" t="s">
        <v>92</v>
      </c>
      <c r="Q51" s="19" t="s">
        <v>93</v>
      </c>
      <c r="R51" s="19" t="s">
        <v>94</v>
      </c>
      <c r="S51" s="19" t="s">
        <v>262</v>
      </c>
      <c r="T51" s="19" t="s">
        <v>96</v>
      </c>
      <c r="U51" s="19" t="s">
        <v>29</v>
      </c>
      <c r="V51" s="17">
        <v>54902</v>
      </c>
    </row>
    <row r="52" spans="1:22" x14ac:dyDescent="0.25">
      <c r="A52" s="15" t="s">
        <v>282</v>
      </c>
      <c r="B52" s="15" t="s">
        <v>278</v>
      </c>
      <c r="C52" s="15" t="s">
        <v>278</v>
      </c>
      <c r="D52" s="66"/>
      <c r="E52" s="17">
        <v>2895</v>
      </c>
      <c r="F52" s="17" t="s">
        <v>263</v>
      </c>
      <c r="G52" s="17" t="s">
        <v>31</v>
      </c>
      <c r="H52" s="17" t="s">
        <v>31</v>
      </c>
      <c r="I52" s="17">
        <v>75</v>
      </c>
      <c r="J52" s="17">
        <v>75</v>
      </c>
      <c r="K52" s="17" t="s">
        <v>21</v>
      </c>
      <c r="L52" s="17" t="s">
        <v>32</v>
      </c>
      <c r="M52" s="18">
        <v>615487</v>
      </c>
      <c r="N52" s="18">
        <v>614388</v>
      </c>
      <c r="O52" s="16" t="s">
        <v>42</v>
      </c>
      <c r="P52" s="17" t="s">
        <v>264</v>
      </c>
      <c r="Q52" s="17" t="s">
        <v>168</v>
      </c>
      <c r="R52" s="17" t="s">
        <v>169</v>
      </c>
      <c r="S52" s="17" t="s">
        <v>170</v>
      </c>
      <c r="T52" s="17" t="s">
        <v>171</v>
      </c>
      <c r="U52" s="17" t="s">
        <v>29</v>
      </c>
      <c r="V52" s="17">
        <v>53214</v>
      </c>
    </row>
    <row r="53" spans="1:22" x14ac:dyDescent="0.25">
      <c r="A53" s="15" t="s">
        <v>281</v>
      </c>
      <c r="B53" s="15" t="s">
        <v>279</v>
      </c>
      <c r="C53" s="15" t="s">
        <v>279</v>
      </c>
      <c r="D53" s="66"/>
      <c r="E53" s="17">
        <v>2898</v>
      </c>
      <c r="F53" s="17" t="s">
        <v>265</v>
      </c>
      <c r="G53" s="17" t="s">
        <v>31</v>
      </c>
      <c r="H53" s="17" t="s">
        <v>31</v>
      </c>
      <c r="I53" s="17">
        <v>97</v>
      </c>
      <c r="J53" s="17">
        <v>87</v>
      </c>
      <c r="K53" s="17" t="s">
        <v>21</v>
      </c>
      <c r="L53" s="17" t="s">
        <v>32</v>
      </c>
      <c r="M53" s="18">
        <v>1399712</v>
      </c>
      <c r="N53" s="18">
        <v>1285643</v>
      </c>
      <c r="O53" s="17" t="s">
        <v>23</v>
      </c>
      <c r="P53" s="17" t="s">
        <v>266</v>
      </c>
      <c r="Q53" s="17" t="s">
        <v>100</v>
      </c>
      <c r="R53" s="17" t="s">
        <v>101</v>
      </c>
      <c r="S53" s="17" t="s">
        <v>102</v>
      </c>
      <c r="T53" s="17" t="s">
        <v>31</v>
      </c>
      <c r="U53" s="17" t="s">
        <v>29</v>
      </c>
      <c r="V53" s="17">
        <v>53202</v>
      </c>
    </row>
    <row r="54" spans="1:22" x14ac:dyDescent="0.25">
      <c r="A54" s="15" t="s">
        <v>283</v>
      </c>
      <c r="B54" s="15" t="s">
        <v>277</v>
      </c>
      <c r="C54" s="15" t="s">
        <v>277</v>
      </c>
      <c r="D54" s="66"/>
      <c r="E54" s="17">
        <v>2901</v>
      </c>
      <c r="F54" s="17" t="s">
        <v>267</v>
      </c>
      <c r="G54" s="17" t="s">
        <v>38</v>
      </c>
      <c r="H54" s="17" t="s">
        <v>38</v>
      </c>
      <c r="I54" s="17">
        <v>85</v>
      </c>
      <c r="J54" s="17">
        <v>85</v>
      </c>
      <c r="K54" s="17" t="s">
        <v>21</v>
      </c>
      <c r="L54" s="17" t="s">
        <v>32</v>
      </c>
      <c r="M54" s="18">
        <v>609366</v>
      </c>
      <c r="N54" s="18">
        <v>435239</v>
      </c>
      <c r="O54" s="17" t="s">
        <v>23</v>
      </c>
      <c r="P54" s="17" t="s">
        <v>264</v>
      </c>
      <c r="Q54" s="17" t="s">
        <v>168</v>
      </c>
      <c r="R54" s="17" t="s">
        <v>169</v>
      </c>
      <c r="S54" s="17" t="s">
        <v>170</v>
      </c>
      <c r="T54" s="17" t="s">
        <v>171</v>
      </c>
      <c r="U54" s="17" t="s">
        <v>29</v>
      </c>
      <c r="V54" s="17">
        <v>53214</v>
      </c>
    </row>
    <row r="55" spans="1:22" x14ac:dyDescent="0.25">
      <c r="A55" s="15" t="s">
        <v>280</v>
      </c>
      <c r="B55" s="15" t="s">
        <v>279</v>
      </c>
      <c r="C55" s="15" t="s">
        <v>279</v>
      </c>
      <c r="D55" s="66" t="s">
        <v>298</v>
      </c>
      <c r="E55" s="17">
        <v>2903</v>
      </c>
      <c r="F55" s="17" t="s">
        <v>268</v>
      </c>
      <c r="G55" s="17" t="s">
        <v>31</v>
      </c>
      <c r="H55" s="17" t="s">
        <v>31</v>
      </c>
      <c r="I55" s="17">
        <v>93</v>
      </c>
      <c r="J55" s="17">
        <v>93</v>
      </c>
      <c r="K55" s="17" t="s">
        <v>21</v>
      </c>
      <c r="L55" s="17" t="s">
        <v>32</v>
      </c>
      <c r="M55" s="18">
        <v>1130658</v>
      </c>
      <c r="N55" s="18">
        <v>1130658</v>
      </c>
      <c r="O55" s="17" t="s">
        <v>23</v>
      </c>
      <c r="P55" s="16" t="s">
        <v>269</v>
      </c>
      <c r="Q55" s="17" t="s">
        <v>82</v>
      </c>
      <c r="R55" s="17" t="s">
        <v>83</v>
      </c>
      <c r="S55" s="17" t="s">
        <v>84</v>
      </c>
      <c r="T55" s="17" t="s">
        <v>85</v>
      </c>
      <c r="U55" s="17" t="s">
        <v>29</v>
      </c>
      <c r="V55" s="17">
        <v>53217</v>
      </c>
    </row>
    <row r="56" spans="1:22" x14ac:dyDescent="0.25">
      <c r="A56" s="15" t="s">
        <v>277</v>
      </c>
      <c r="B56" s="60" t="s">
        <v>282</v>
      </c>
      <c r="C56" s="61" t="s">
        <v>282</v>
      </c>
      <c r="D56" s="66" t="s">
        <v>298</v>
      </c>
      <c r="E56" s="19">
        <v>2911</v>
      </c>
      <c r="F56" s="15" t="s">
        <v>270</v>
      </c>
      <c r="G56" s="19" t="s">
        <v>126</v>
      </c>
      <c r="H56" s="19" t="s">
        <v>91</v>
      </c>
      <c r="I56" s="17">
        <v>68</v>
      </c>
      <c r="J56" s="17">
        <v>68</v>
      </c>
      <c r="K56" s="16" t="s">
        <v>21</v>
      </c>
      <c r="L56" s="16" t="s">
        <v>32</v>
      </c>
      <c r="M56" s="18">
        <v>468713</v>
      </c>
      <c r="N56" s="18">
        <v>468713</v>
      </c>
      <c r="O56" s="16" t="s">
        <v>23</v>
      </c>
      <c r="P56" s="16" t="s">
        <v>271</v>
      </c>
      <c r="Q56" s="16" t="s">
        <v>272</v>
      </c>
      <c r="R56" s="16" t="s">
        <v>273</v>
      </c>
      <c r="S56" s="16" t="s">
        <v>274</v>
      </c>
      <c r="T56" s="16" t="s">
        <v>126</v>
      </c>
      <c r="U56" s="16" t="s">
        <v>29</v>
      </c>
      <c r="V56" s="17">
        <v>53715</v>
      </c>
    </row>
    <row r="57" spans="1:22" x14ac:dyDescent="0.25">
      <c r="A57" s="15" t="s">
        <v>280</v>
      </c>
      <c r="B57" s="15" t="s">
        <v>283</v>
      </c>
      <c r="C57" s="15" t="s">
        <v>283</v>
      </c>
      <c r="D57" s="66" t="s">
        <v>298</v>
      </c>
      <c r="E57" s="17">
        <v>2912</v>
      </c>
      <c r="F57" s="16" t="s">
        <v>275</v>
      </c>
      <c r="G57" s="16" t="s">
        <v>126</v>
      </c>
      <c r="H57" s="16" t="s">
        <v>91</v>
      </c>
      <c r="I57" s="17">
        <v>82</v>
      </c>
      <c r="J57" s="17">
        <v>82</v>
      </c>
      <c r="K57" s="16" t="s">
        <v>52</v>
      </c>
      <c r="L57" s="16" t="s">
        <v>32</v>
      </c>
      <c r="M57" s="18">
        <v>535967</v>
      </c>
      <c r="N57" s="18">
        <v>535967</v>
      </c>
      <c r="O57" s="16" t="s">
        <v>23</v>
      </c>
      <c r="P57" s="16" t="s">
        <v>271</v>
      </c>
      <c r="Q57" s="16" t="s">
        <v>272</v>
      </c>
      <c r="R57" s="16" t="s">
        <v>273</v>
      </c>
      <c r="S57" s="16" t="s">
        <v>274</v>
      </c>
      <c r="T57" s="16" t="s">
        <v>126</v>
      </c>
      <c r="U57" s="16" t="s">
        <v>29</v>
      </c>
      <c r="V57" s="17">
        <v>53715</v>
      </c>
    </row>
    <row r="58" spans="1:22" x14ac:dyDescent="0.25">
      <c r="A58" s="30" t="s">
        <v>279</v>
      </c>
      <c r="B58" s="30" t="s">
        <v>281</v>
      </c>
      <c r="C58" s="30" t="s">
        <v>281</v>
      </c>
      <c r="D58" s="70"/>
      <c r="E58" s="29">
        <v>2922</v>
      </c>
      <c r="F58" s="29" t="s">
        <v>276</v>
      </c>
      <c r="G58" s="29" t="s">
        <v>136</v>
      </c>
      <c r="H58" s="29" t="s">
        <v>137</v>
      </c>
      <c r="I58" s="29">
        <v>47</v>
      </c>
      <c r="J58" s="29">
        <v>47</v>
      </c>
      <c r="K58" s="29" t="s">
        <v>21</v>
      </c>
      <c r="L58" s="29" t="s">
        <v>22</v>
      </c>
      <c r="M58" s="44">
        <v>281598</v>
      </c>
      <c r="N58" s="44">
        <v>1055994</v>
      </c>
      <c r="O58" s="29" t="s">
        <v>42</v>
      </c>
      <c r="P58" s="29" t="s">
        <v>138</v>
      </c>
      <c r="Q58" s="29" t="s">
        <v>139</v>
      </c>
      <c r="R58" s="29" t="s">
        <v>140</v>
      </c>
      <c r="S58" s="29" t="s">
        <v>141</v>
      </c>
      <c r="T58" s="29" t="s">
        <v>126</v>
      </c>
      <c r="U58" s="29" t="s">
        <v>29</v>
      </c>
      <c r="V58" s="29">
        <v>53714</v>
      </c>
    </row>
    <row r="59" spans="1:22" x14ac:dyDescent="0.25">
      <c r="I59" s="22"/>
      <c r="J59" s="22"/>
      <c r="P59" s="21"/>
    </row>
    <row r="60" spans="1:22" x14ac:dyDescent="0.25">
      <c r="I60" s="22"/>
      <c r="J60" s="22"/>
      <c r="P60" s="21"/>
    </row>
    <row r="61" spans="1:22" x14ac:dyDescent="0.25">
      <c r="I61" s="22"/>
      <c r="J61" s="22"/>
      <c r="P61" s="21"/>
    </row>
    <row r="62" spans="1:22" x14ac:dyDescent="0.25">
      <c r="I62" s="22"/>
      <c r="J62" s="22"/>
      <c r="P62" s="21"/>
    </row>
    <row r="63" spans="1:22" x14ac:dyDescent="0.25">
      <c r="I63" s="22"/>
      <c r="J63" s="22"/>
      <c r="P63" s="21"/>
    </row>
    <row r="64" spans="1:22" x14ac:dyDescent="0.25">
      <c r="I64" s="22"/>
      <c r="J64" s="22"/>
      <c r="P64" s="21"/>
    </row>
    <row r="65" spans="1:16" x14ac:dyDescent="0.25">
      <c r="I65" s="22"/>
      <c r="J65" s="22"/>
      <c r="P65" s="21"/>
    </row>
    <row r="66" spans="1:16" x14ac:dyDescent="0.25">
      <c r="I66" s="22"/>
      <c r="J66" s="22"/>
      <c r="P66" s="21"/>
    </row>
    <row r="67" spans="1:16" x14ac:dyDescent="0.25">
      <c r="I67" s="22"/>
      <c r="J67" s="22"/>
      <c r="P67" s="21"/>
    </row>
    <row r="68" spans="1:16" x14ac:dyDescent="0.25">
      <c r="I68" s="22"/>
      <c r="J68" s="22"/>
      <c r="P68" s="21"/>
    </row>
    <row r="69" spans="1:16" x14ac:dyDescent="0.25">
      <c r="B69" s="51" t="s">
        <v>294</v>
      </c>
      <c r="E69" s="20"/>
      <c r="F69" s="20"/>
      <c r="G69" s="51" t="s">
        <v>295</v>
      </c>
      <c r="H69" s="20"/>
      <c r="I69" s="28"/>
      <c r="J69" s="20"/>
      <c r="K69" s="51" t="s">
        <v>297</v>
      </c>
      <c r="L69" s="20"/>
      <c r="M69" s="28"/>
      <c r="N69" s="28"/>
      <c r="P69" s="21"/>
    </row>
    <row r="70" spans="1:16" ht="13.8" thickBot="1" x14ac:dyDescent="0.3">
      <c r="B70" s="54">
        <v>0.09</v>
      </c>
      <c r="C70" s="54">
        <v>0.04</v>
      </c>
      <c r="D70" s="71"/>
      <c r="E70" s="55" t="s">
        <v>284</v>
      </c>
      <c r="G70" s="54">
        <v>0.09</v>
      </c>
      <c r="H70" s="54">
        <v>0.04</v>
      </c>
      <c r="I70" s="55" t="s">
        <v>284</v>
      </c>
      <c r="J70" s="20"/>
      <c r="K70" s="54">
        <v>0.09</v>
      </c>
      <c r="L70" s="54">
        <v>0.04</v>
      </c>
      <c r="M70" s="55" t="s">
        <v>284</v>
      </c>
      <c r="N70" s="55"/>
      <c r="P70" s="21"/>
    </row>
    <row r="71" spans="1:16" x14ac:dyDescent="0.25">
      <c r="A71" s="32" t="s">
        <v>279</v>
      </c>
      <c r="B71" s="58">
        <f t="shared" ref="B71:B77" si="0">COUNTIF($A$3:$A$36,A71)</f>
        <v>4</v>
      </c>
      <c r="C71" s="59" t="e">
        <f>COUNTIF(#REF!,A71)</f>
        <v>#REF!</v>
      </c>
      <c r="D71" s="72"/>
      <c r="E71" s="46" t="e">
        <f t="shared" ref="E71:E77" si="1">+B71+C71</f>
        <v>#REF!</v>
      </c>
      <c r="F71" s="21" t="s">
        <v>285</v>
      </c>
      <c r="G71" s="58">
        <f t="shared" ref="G71:G77" si="2">COUNTIF($B$3:$B$36,A71)</f>
        <v>6</v>
      </c>
      <c r="H71" s="59" t="e">
        <f>+#REF!</f>
        <v>#REF!</v>
      </c>
      <c r="I71" s="46" t="e">
        <f>+G71+H71</f>
        <v>#REF!</v>
      </c>
      <c r="J71" s="20"/>
      <c r="K71" s="58">
        <f t="shared" ref="K71:K77" si="3">COUNTIF($C$3:$C$36,A71)</f>
        <v>5</v>
      </c>
      <c r="L71" s="59" t="e">
        <f>+#REF!</f>
        <v>#REF!</v>
      </c>
      <c r="M71" s="46" t="e">
        <f>+K71+L71</f>
        <v>#REF!</v>
      </c>
      <c r="N71" s="55"/>
      <c r="P71" s="21"/>
    </row>
    <row r="72" spans="1:16" x14ac:dyDescent="0.25">
      <c r="A72" s="32" t="s">
        <v>280</v>
      </c>
      <c r="B72" s="47">
        <f t="shared" si="0"/>
        <v>5</v>
      </c>
      <c r="C72" s="48" t="e">
        <f>COUNTIF(#REF!,A72)</f>
        <v>#REF!</v>
      </c>
      <c r="D72" s="73"/>
      <c r="E72" s="49" t="e">
        <f t="shared" si="1"/>
        <v>#REF!</v>
      </c>
      <c r="F72" s="21" t="s">
        <v>286</v>
      </c>
      <c r="G72" s="47">
        <f t="shared" si="2"/>
        <v>5</v>
      </c>
      <c r="H72" s="48" t="e">
        <f>+#REF!</f>
        <v>#REF!</v>
      </c>
      <c r="I72" s="49" t="e">
        <f t="shared" ref="I72:I77" si="4">+G72+H72</f>
        <v>#REF!</v>
      </c>
      <c r="J72" s="20"/>
      <c r="K72" s="47">
        <f t="shared" si="3"/>
        <v>5</v>
      </c>
      <c r="L72" s="48" t="e">
        <f>+#REF!</f>
        <v>#REF!</v>
      </c>
      <c r="M72" s="49" t="e">
        <f t="shared" ref="M72:M77" si="5">+K72+L72</f>
        <v>#REF!</v>
      </c>
      <c r="N72" s="55"/>
      <c r="P72" s="21"/>
    </row>
    <row r="73" spans="1:16" x14ac:dyDescent="0.25">
      <c r="A73" s="32" t="s">
        <v>282</v>
      </c>
      <c r="B73" s="47">
        <f t="shared" si="0"/>
        <v>5</v>
      </c>
      <c r="C73" s="48" t="e">
        <f>COUNTIF(#REF!,A73)</f>
        <v>#REF!</v>
      </c>
      <c r="D73" s="73"/>
      <c r="E73" s="49" t="e">
        <f t="shared" si="1"/>
        <v>#REF!</v>
      </c>
      <c r="F73" s="21" t="s">
        <v>287</v>
      </c>
      <c r="G73" s="47">
        <f t="shared" si="2"/>
        <v>8</v>
      </c>
      <c r="H73" s="48" t="e">
        <f>+#REF!</f>
        <v>#REF!</v>
      </c>
      <c r="I73" s="49" t="e">
        <f t="shared" si="4"/>
        <v>#REF!</v>
      </c>
      <c r="J73" s="20"/>
      <c r="K73" s="47">
        <f t="shared" si="3"/>
        <v>5</v>
      </c>
      <c r="L73" s="48" t="e">
        <f>+#REF!</f>
        <v>#REF!</v>
      </c>
      <c r="M73" s="49" t="e">
        <f t="shared" si="5"/>
        <v>#REF!</v>
      </c>
      <c r="N73" s="55"/>
      <c r="P73" s="21"/>
    </row>
    <row r="74" spans="1:16" x14ac:dyDescent="0.25">
      <c r="A74" s="32" t="s">
        <v>281</v>
      </c>
      <c r="B74" s="47">
        <f t="shared" si="0"/>
        <v>6</v>
      </c>
      <c r="C74" s="48" t="e">
        <f>COUNTIF(#REF!,A74)</f>
        <v>#REF!</v>
      </c>
      <c r="D74" s="73"/>
      <c r="E74" s="49" t="e">
        <f t="shared" si="1"/>
        <v>#REF!</v>
      </c>
      <c r="F74" s="21" t="s">
        <v>288</v>
      </c>
      <c r="G74" s="47">
        <f t="shared" si="2"/>
        <v>6</v>
      </c>
      <c r="H74" s="48" t="e">
        <f>+#REF!</f>
        <v>#REF!</v>
      </c>
      <c r="I74" s="49" t="e">
        <f t="shared" si="4"/>
        <v>#REF!</v>
      </c>
      <c r="J74" s="20"/>
      <c r="K74" s="47">
        <f t="shared" si="3"/>
        <v>6</v>
      </c>
      <c r="L74" s="48" t="e">
        <f>+#REF!</f>
        <v>#REF!</v>
      </c>
      <c r="M74" s="49" t="e">
        <f t="shared" si="5"/>
        <v>#REF!</v>
      </c>
      <c r="N74" s="55"/>
      <c r="P74" s="21"/>
    </row>
    <row r="75" spans="1:16" x14ac:dyDescent="0.25">
      <c r="A75" s="32" t="s">
        <v>277</v>
      </c>
      <c r="B75" s="47">
        <f t="shared" si="0"/>
        <v>4</v>
      </c>
      <c r="C75" s="48" t="e">
        <f>COUNTIF(#REF!,A75)</f>
        <v>#REF!</v>
      </c>
      <c r="D75" s="73"/>
      <c r="E75" s="49" t="e">
        <f t="shared" si="1"/>
        <v>#REF!</v>
      </c>
      <c r="F75" s="21" t="s">
        <v>289</v>
      </c>
      <c r="G75" s="47">
        <f t="shared" si="2"/>
        <v>5</v>
      </c>
      <c r="H75" s="48" t="e">
        <f>+#REF!</f>
        <v>#REF!</v>
      </c>
      <c r="I75" s="49" t="e">
        <f t="shared" si="4"/>
        <v>#REF!</v>
      </c>
      <c r="J75" s="20"/>
      <c r="K75" s="47">
        <f t="shared" si="3"/>
        <v>5</v>
      </c>
      <c r="L75" s="48" t="e">
        <f>+#REF!</f>
        <v>#REF!</v>
      </c>
      <c r="M75" s="49" t="e">
        <f t="shared" si="5"/>
        <v>#REF!</v>
      </c>
      <c r="N75" s="55"/>
      <c r="P75" s="21"/>
    </row>
    <row r="76" spans="1:16" x14ac:dyDescent="0.25">
      <c r="A76" s="32" t="s">
        <v>278</v>
      </c>
      <c r="B76" s="47">
        <f t="shared" si="0"/>
        <v>5</v>
      </c>
      <c r="C76" s="48" t="e">
        <f>COUNTIF(#REF!,A76)</f>
        <v>#REF!</v>
      </c>
      <c r="D76" s="73"/>
      <c r="E76" s="49" t="e">
        <f t="shared" si="1"/>
        <v>#REF!</v>
      </c>
      <c r="F76" s="21" t="s">
        <v>290</v>
      </c>
      <c r="G76" s="47">
        <f t="shared" si="2"/>
        <v>3</v>
      </c>
      <c r="H76" s="48" t="e">
        <f>+#REF!</f>
        <v>#REF!</v>
      </c>
      <c r="I76" s="49" t="e">
        <f t="shared" si="4"/>
        <v>#REF!</v>
      </c>
      <c r="J76" s="20"/>
      <c r="K76" s="47">
        <f t="shared" si="3"/>
        <v>4</v>
      </c>
      <c r="L76" s="48" t="e">
        <f>+#REF!</f>
        <v>#REF!</v>
      </c>
      <c r="M76" s="49" t="e">
        <f t="shared" si="5"/>
        <v>#REF!</v>
      </c>
      <c r="N76" s="55"/>
      <c r="P76" s="21"/>
    </row>
    <row r="77" spans="1:16" ht="13.8" thickBot="1" x14ac:dyDescent="0.3">
      <c r="A77" s="32" t="s">
        <v>283</v>
      </c>
      <c r="B77" s="52">
        <f t="shared" si="0"/>
        <v>5</v>
      </c>
      <c r="C77" s="53" t="e">
        <f>COUNTIF(#REF!,A77)</f>
        <v>#REF!</v>
      </c>
      <c r="D77" s="74"/>
      <c r="E77" s="50" t="e">
        <f t="shared" si="1"/>
        <v>#REF!</v>
      </c>
      <c r="F77" s="21" t="s">
        <v>291</v>
      </c>
      <c r="G77" s="52">
        <f t="shared" si="2"/>
        <v>1</v>
      </c>
      <c r="H77" s="53" t="e">
        <f>+#REF!</f>
        <v>#REF!</v>
      </c>
      <c r="I77" s="50" t="e">
        <f t="shared" si="4"/>
        <v>#REF!</v>
      </c>
      <c r="J77" s="20"/>
      <c r="K77" s="52">
        <f t="shared" si="3"/>
        <v>4</v>
      </c>
      <c r="L77" s="53" t="e">
        <f>+#REF!</f>
        <v>#REF!</v>
      </c>
      <c r="M77" s="50" t="e">
        <f t="shared" si="5"/>
        <v>#REF!</v>
      </c>
      <c r="N77" s="55"/>
      <c r="P77" s="21"/>
    </row>
    <row r="78" spans="1:16" x14ac:dyDescent="0.25">
      <c r="B78" s="56">
        <f>SUM(B71:B77)</f>
        <v>34</v>
      </c>
      <c r="C78" s="57" t="e">
        <f>SUM(C71:C77)</f>
        <v>#REF!</v>
      </c>
      <c r="D78" s="75"/>
      <c r="E78" s="55" t="e">
        <f>SUM(E71:E77)</f>
        <v>#REF!</v>
      </c>
      <c r="G78" s="38">
        <f>SUM(G71:G77)</f>
        <v>34</v>
      </c>
      <c r="H78" s="34" t="e">
        <f>SUM(H71:H77)</f>
        <v>#REF!</v>
      </c>
      <c r="I78" s="33" t="e">
        <f>SUM(I71:I77)</f>
        <v>#REF!</v>
      </c>
      <c r="J78" s="20"/>
      <c r="K78" s="38">
        <f>SUM(K71:K77)</f>
        <v>34</v>
      </c>
      <c r="L78" s="34" t="e">
        <f>SUM(L71:L77)</f>
        <v>#REF!</v>
      </c>
      <c r="M78" s="33" t="e">
        <f>SUM(M71:M77)</f>
        <v>#REF!</v>
      </c>
      <c r="N78" s="33"/>
      <c r="P78" s="21"/>
    </row>
    <row r="79" spans="1:16" x14ac:dyDescent="0.25">
      <c r="J79" s="22"/>
      <c r="P79" s="21"/>
    </row>
    <row r="80" spans="1:16" x14ac:dyDescent="0.25">
      <c r="J80" s="22"/>
      <c r="P80" s="21"/>
    </row>
    <row r="81" spans="4:16" x14ac:dyDescent="0.25">
      <c r="J81" s="22"/>
      <c r="P81" s="21"/>
    </row>
    <row r="82" spans="4:16" x14ac:dyDescent="0.25">
      <c r="E82" s="32"/>
      <c r="J82" s="22"/>
      <c r="P82" s="21"/>
    </row>
    <row r="83" spans="4:16" x14ac:dyDescent="0.25">
      <c r="E83" s="32"/>
      <c r="J83" s="22"/>
      <c r="P83" s="21"/>
    </row>
    <row r="84" spans="4:16" x14ac:dyDescent="0.25">
      <c r="E84" s="32"/>
      <c r="J84" s="22"/>
      <c r="P84" s="21"/>
    </row>
    <row r="85" spans="4:16" x14ac:dyDescent="0.25">
      <c r="E85" s="32"/>
      <c r="J85" s="22"/>
      <c r="P85" s="21"/>
    </row>
    <row r="86" spans="4:16" x14ac:dyDescent="0.25">
      <c r="E86" s="32"/>
      <c r="J86" s="22"/>
      <c r="P86" s="21"/>
    </row>
    <row r="87" spans="4:16" s="24" customFormat="1" x14ac:dyDescent="0.25">
      <c r="D87" s="76"/>
      <c r="E87" s="32"/>
      <c r="F87" s="21"/>
      <c r="J87" s="25"/>
      <c r="M87" s="26"/>
      <c r="N87" s="26"/>
    </row>
    <row r="88" spans="4:16" x14ac:dyDescent="0.25">
      <c r="E88" s="32"/>
    </row>
    <row r="89" spans="4:16" x14ac:dyDescent="0.25">
      <c r="E89" s="37"/>
      <c r="F89" s="31"/>
    </row>
    <row r="90" spans="4:16" x14ac:dyDescent="0.25">
      <c r="E90" s="37"/>
      <c r="F90" s="31"/>
    </row>
    <row r="93" spans="4:16" x14ac:dyDescent="0.25">
      <c r="E93" s="32"/>
    </row>
    <row r="94" spans="4:16" x14ac:dyDescent="0.25">
      <c r="E94" s="32"/>
    </row>
    <row r="95" spans="4:16" x14ac:dyDescent="0.25">
      <c r="E95" s="32"/>
    </row>
    <row r="96" spans="4:16" x14ac:dyDescent="0.25">
      <c r="E96" s="32"/>
    </row>
    <row r="97" spans="5:6" x14ac:dyDescent="0.25">
      <c r="E97" s="32"/>
    </row>
    <row r="98" spans="5:6" x14ac:dyDescent="0.25">
      <c r="E98" s="32"/>
    </row>
    <row r="99" spans="5:6" x14ac:dyDescent="0.25">
      <c r="E99" s="32"/>
    </row>
    <row r="100" spans="5:6" x14ac:dyDescent="0.25">
      <c r="E100" s="37"/>
      <c r="F100" s="31"/>
    </row>
  </sheetData>
  <autoFilter ref="A2:V36" xr:uid="{EAA4BD9A-31A1-4463-A261-A37F62E022BE}">
    <sortState xmlns:xlrd2="http://schemas.microsoft.com/office/spreadsheetml/2017/richdata2" ref="A3:V36">
      <sortCondition ref="C2:C36"/>
    </sortState>
  </autoFilter>
  <pageMargins left="0" right="0" top="0" bottom="0" header="0" footer="0"/>
  <pageSetup paperSize="5"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 9% HTC Awards</vt:lpstr>
      <vt:lpstr>9%&amp;4% Merged</vt:lpstr>
      <vt:lpstr>'2021 9% HTC Awards'!Print_Area</vt:lpstr>
      <vt:lpstr>'9%&amp;4% Merged'!Print_Area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 H. O’Connor</dc:creator>
  <cp:lastModifiedBy>Shreedhar Ranabhat</cp:lastModifiedBy>
  <cp:lastPrinted>2021-04-19T17:08:45Z</cp:lastPrinted>
  <dcterms:created xsi:type="dcterms:W3CDTF">2021-01-05T18:54:57Z</dcterms:created>
  <dcterms:modified xsi:type="dcterms:W3CDTF">2021-04-23T19:51:43Z</dcterms:modified>
</cp:coreProperties>
</file>