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8.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hared\CREDIT\LIHTC\State Housing Tax Credit\"/>
    </mc:Choice>
  </mc:AlternateContent>
  <bookViews>
    <workbookView xWindow="0" yWindow="0" windowWidth="18870" windowHeight="7815"/>
  </bookViews>
  <sheets>
    <sheet name="Introduction" sheetId="1" r:id="rId1"/>
    <sheet name="Proejct Team" sheetId="2" r:id="rId2"/>
    <sheet name="Unit Mix" sheetId="3" r:id="rId3"/>
    <sheet name="Project Cost and Credit Calc" sheetId="5" r:id="rId4"/>
    <sheet name="Funding Sources" sheetId="4" r:id="rId5"/>
    <sheet name="Scoring - Readiness to Proceed" sheetId="9" r:id="rId6"/>
    <sheet name="Scoring - Credit Usage" sheetId="8" r:id="rId7"/>
    <sheet name="Scoring - Location" sheetId="10" r:id="rId8"/>
    <sheet name="Self Scoring Exhibit" sheetId="7" r:id="rId9"/>
  </sheets>
  <definedNames>
    <definedName name="ApplName">'Proejct Team'!$B$1</definedName>
    <definedName name="ApplNmbr">'Proejct Team'!$B$2</definedName>
    <definedName name="_xlnm.Print_Area" localSheetId="0">Introduction!$A$1:$M$27</definedName>
    <definedName name="_xlnm.Print_Area" localSheetId="1">'Proejct Team'!$A$1:$F$24</definedName>
    <definedName name="_xlnm.Print_Area" localSheetId="6">'Scoring - Credit Usage'!$A$1:$N$64</definedName>
    <definedName name="_xlnm.Print_Area" localSheetId="7">'Scoring - Location'!$A$1:$L$17</definedName>
    <definedName name="_xlnm.Print_Area" localSheetId="5">'Scoring - Readiness to Proceed'!$A$1:$L$16</definedName>
    <definedName name="_xlnm.Print_Area" localSheetId="8">'Self Scoring Exhibit'!$A$1:$H$31</definedName>
    <definedName name="_xlnm.Print_Area" localSheetId="2">'Unit Mix'!$A$1:$L$38</definedName>
    <definedName name="State_HTC_Equity">'Project Cost and Credit Calc'!$K$14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7" l="1"/>
  <c r="C27" i="7"/>
  <c r="L15" i="9"/>
  <c r="C26" i="7" s="1"/>
  <c r="G22" i="8"/>
  <c r="G23" i="8"/>
  <c r="K14" i="5"/>
  <c r="D55" i="8"/>
  <c r="D54" i="8"/>
  <c r="D53" i="8"/>
  <c r="D52" i="8"/>
  <c r="D51" i="8"/>
  <c r="D43" i="8"/>
  <c r="D41" i="8"/>
  <c r="D40" i="8"/>
  <c r="D39" i="8"/>
  <c r="D38" i="8"/>
  <c r="D37" i="8"/>
  <c r="G24" i="8" l="1"/>
  <c r="G26" i="8" s="1"/>
  <c r="G29" i="8" s="1"/>
  <c r="G30" i="8" s="1"/>
  <c r="D56" i="8"/>
  <c r="D42" i="8"/>
  <c r="D44" i="8" s="1"/>
  <c r="D57" i="8" l="1"/>
  <c r="D58" i="8" s="1"/>
  <c r="B30" i="7" l="1"/>
  <c r="B19" i="4"/>
  <c r="B26" i="4" s="1"/>
  <c r="B31" i="4" s="1"/>
  <c r="L31" i="3"/>
  <c r="J31" i="3"/>
  <c r="L30" i="3"/>
  <c r="J30" i="3"/>
  <c r="L29" i="3"/>
  <c r="J29" i="3"/>
  <c r="L28" i="3"/>
  <c r="J28" i="3"/>
  <c r="L27" i="3"/>
  <c r="J27" i="3"/>
  <c r="L26" i="3"/>
  <c r="J26" i="3"/>
  <c r="L25" i="3"/>
  <c r="J25" i="3"/>
  <c r="L24" i="3"/>
  <c r="J24" i="3"/>
  <c r="L23" i="3"/>
  <c r="J23" i="3"/>
  <c r="L22" i="3"/>
  <c r="J22" i="3"/>
  <c r="L21" i="3"/>
  <c r="J21" i="3"/>
  <c r="L20" i="3"/>
  <c r="J20" i="3"/>
  <c r="L19" i="3"/>
  <c r="J19" i="3"/>
  <c r="L18" i="3"/>
  <c r="J18" i="3"/>
  <c r="L17" i="3"/>
  <c r="J17" i="3"/>
  <c r="L16" i="3"/>
  <c r="J16" i="3"/>
  <c r="L15" i="3"/>
  <c r="J15" i="3"/>
  <c r="L14" i="3"/>
  <c r="J14" i="3"/>
  <c r="L13" i="3"/>
  <c r="J13" i="3"/>
  <c r="L12" i="3"/>
  <c r="J12" i="3"/>
  <c r="L11" i="3"/>
  <c r="J11" i="3"/>
  <c r="L10" i="3"/>
  <c r="J10" i="3"/>
  <c r="L9" i="3"/>
  <c r="J9" i="3"/>
  <c r="L8" i="3"/>
  <c r="K36" i="3" s="1"/>
  <c r="K38" i="3" s="1"/>
  <c r="J8" i="3"/>
  <c r="B2" i="4"/>
  <c r="B2" i="5"/>
  <c r="B2" i="7"/>
  <c r="B2" i="8"/>
  <c r="B2" i="9"/>
  <c r="B2" i="10"/>
  <c r="B2" i="3"/>
  <c r="B1" i="4"/>
  <c r="B1" i="5"/>
  <c r="B1" i="7"/>
  <c r="B1" i="8"/>
  <c r="B1" i="9"/>
  <c r="B1" i="10"/>
  <c r="B1" i="3"/>
</calcChain>
</file>

<file path=xl/comments1.xml><?xml version="1.0" encoding="utf-8"?>
<comments xmlns="http://schemas.openxmlformats.org/spreadsheetml/2006/main">
  <authors>
    <author>David Ginger</author>
  </authors>
  <commentList>
    <comment ref="K7" authorId="0" shapeId="0">
      <text>
        <r>
          <rPr>
            <b/>
            <sz val="9"/>
            <color indexed="81"/>
            <rFont val="Tahoma"/>
            <family val="2"/>
          </rPr>
          <t>WHEDA:</t>
        </r>
        <r>
          <rPr>
            <sz val="9"/>
            <color indexed="81"/>
            <rFont val="Tahoma"/>
            <family val="2"/>
          </rPr>
          <t xml:space="preserve">
Sample Comment
</t>
        </r>
      </text>
    </comment>
  </commentList>
</comments>
</file>

<file path=xl/comments2.xml><?xml version="1.0" encoding="utf-8"?>
<comments xmlns="http://schemas.openxmlformats.org/spreadsheetml/2006/main">
  <authors>
    <author>David Ginger</author>
  </authors>
  <commentList>
    <comment ref="A4" authorId="0" shapeId="0">
      <text>
        <r>
          <rPr>
            <b/>
            <sz val="9"/>
            <color indexed="81"/>
            <rFont val="Tahoma"/>
            <family val="2"/>
          </rPr>
          <t>WHEDA:</t>
        </r>
        <r>
          <rPr>
            <sz val="9"/>
            <color indexed="81"/>
            <rFont val="Tahoma"/>
            <family val="2"/>
          </rPr>
          <t xml:space="preserve">
This page will allow applicants to include Low Income Units from 20% CMI to 80% CMI.  If this application does not include 20%, 70% or 80% CMI units, this page does not need to be completed.
LOLA does not accommodate 20%, 70% or 80% CMI units - so, in LOLA, 20% CMI units should be reflected as 30% CMI units, and 70% and 80% CMI units should be reflected as 60% CMI units.  The rental adjustment calculated below will be added to the Projected Cash Flow page to accurately reflect the projected annual rental income.</t>
        </r>
      </text>
    </comment>
    <comment ref="H7" authorId="0" shapeId="0">
      <text>
        <r>
          <rPr>
            <b/>
            <sz val="9"/>
            <color indexed="81"/>
            <rFont val="Tahoma"/>
            <family val="2"/>
          </rPr>
          <t>WHEDA:</t>
        </r>
        <r>
          <rPr>
            <sz val="9"/>
            <color indexed="81"/>
            <rFont val="Tahoma"/>
            <family val="2"/>
          </rPr>
          <t xml:space="preserve">
HUD &amp; Treasury have not yet released official 20%, 70% or 80% CMI rents for the LIHTC program.  Applicants should take (A) one-half of the 40% CMI rent limit to estimate the 20% CMI rent limit; (B) 175% of the 40% CMI rent limit to estimate the 70% CMI rent limit; and (C) 200% of the 40% CMI rent limit to estimate the 80% CMI rent limit.
</t>
        </r>
      </text>
    </comment>
    <comment ref="K7" authorId="0" shapeId="0">
      <text>
        <r>
          <rPr>
            <b/>
            <sz val="9"/>
            <color indexed="81"/>
            <rFont val="Tahoma"/>
            <charset val="1"/>
          </rPr>
          <t>WHEDA:</t>
        </r>
        <r>
          <rPr>
            <sz val="9"/>
            <color indexed="81"/>
            <rFont val="Tahoma"/>
            <charset val="1"/>
          </rPr>
          <t xml:space="preserve">
For 30%, 40%, 50% and 60% CMI units, please use the rent limits found on https://www.wheda.com/LIHTC/Monitoring/.  
HUD &amp; Treasury have not yet released official 20%, 70% or 80% CMI rents for the LIHTC program.  Applicants should take (A) one-half of the 40% CMI rent limit to estimate the 20% CMI rent limit; (B) 175% of the 40% CMI rent limit to estimate the 70% CMI rent limit; and (C) 200% of the 40% CMI rent limit to estimate the 80% CMI rent limit.</t>
        </r>
      </text>
    </comment>
  </commentList>
</comments>
</file>

<file path=xl/comments3.xml><?xml version="1.0" encoding="utf-8"?>
<comments xmlns="http://schemas.openxmlformats.org/spreadsheetml/2006/main">
  <authors>
    <author>David Ginger</author>
  </authors>
  <commentList>
    <comment ref="A4" authorId="0" shapeId="0">
      <text>
        <r>
          <rPr>
            <b/>
            <sz val="9"/>
            <color indexed="81"/>
            <rFont val="Tahoma"/>
            <family val="2"/>
          </rPr>
          <t>WHEDA:</t>
        </r>
        <r>
          <rPr>
            <sz val="9"/>
            <color indexed="81"/>
            <rFont val="Tahoma"/>
            <family val="2"/>
          </rPr>
          <t xml:space="preserve">
Enter the value in the Amount column from the LOLA Funding Sources page.  This spreadsheet will calculate the amount of the State Tax Credit Equity
</t>
        </r>
      </text>
    </comment>
    <comment ref="A29" authorId="0" shapeId="0">
      <text>
        <r>
          <rPr>
            <b/>
            <sz val="9"/>
            <color indexed="81"/>
            <rFont val="Tahoma"/>
            <family val="2"/>
          </rPr>
          <t>WHEDA:</t>
        </r>
        <r>
          <rPr>
            <sz val="9"/>
            <color indexed="81"/>
            <rFont val="Tahoma"/>
            <family val="2"/>
          </rPr>
          <t xml:space="preserve">
Found on the Project Cost and Credit Calculation page in LOLA</t>
        </r>
      </text>
    </comment>
  </commentList>
</comments>
</file>

<file path=xl/comments4.xml><?xml version="1.0" encoding="utf-8"?>
<comments xmlns="http://schemas.openxmlformats.org/spreadsheetml/2006/main">
  <authors>
    <author>David Ginger</author>
  </authors>
  <commentList>
    <comment ref="L6" authorId="0" shapeId="0">
      <text>
        <r>
          <rPr>
            <b/>
            <sz val="9"/>
            <color indexed="81"/>
            <rFont val="Tahoma"/>
            <family val="2"/>
          </rPr>
          <t>WHEDA:</t>
        </r>
        <r>
          <rPr>
            <sz val="9"/>
            <color indexed="81"/>
            <rFont val="Tahoma"/>
            <family val="2"/>
          </rPr>
          <t xml:space="preserve">
Select 0 or 15 points
</t>
        </r>
      </text>
    </comment>
    <comment ref="L10" authorId="0" shapeId="0">
      <text>
        <r>
          <rPr>
            <b/>
            <sz val="9"/>
            <color indexed="81"/>
            <rFont val="Tahoma"/>
            <family val="2"/>
          </rPr>
          <t xml:space="preserve">WHEDA:
</t>
        </r>
        <r>
          <rPr>
            <sz val="9"/>
            <color indexed="81"/>
            <rFont val="Tahoma"/>
            <family val="2"/>
          </rPr>
          <t>Select 0 or 20 points</t>
        </r>
      </text>
    </comment>
  </commentList>
</comments>
</file>

<file path=xl/comments5.xml><?xml version="1.0" encoding="utf-8"?>
<comments xmlns="http://schemas.openxmlformats.org/spreadsheetml/2006/main">
  <authors>
    <author>David Ginger</author>
  </authors>
  <commentList>
    <comment ref="L14" authorId="0" shapeId="0">
      <text>
        <r>
          <rPr>
            <b/>
            <sz val="9"/>
            <color indexed="81"/>
            <rFont val="Tahoma"/>
            <charset val="1"/>
          </rPr>
          <t>WHEDA:</t>
        </r>
        <r>
          <rPr>
            <sz val="9"/>
            <color indexed="81"/>
            <rFont val="Tahoma"/>
            <charset val="1"/>
          </rPr>
          <t xml:space="preserve">
Select 0, 10, 15, 25 or 35 points</t>
        </r>
      </text>
    </comment>
  </commentList>
</comments>
</file>

<file path=xl/comments6.xml><?xml version="1.0" encoding="utf-8"?>
<comments xmlns="http://schemas.openxmlformats.org/spreadsheetml/2006/main">
  <authors>
    <author>David Ginger</author>
  </authors>
  <commentList>
    <comment ref="A22" authorId="0" shapeId="0">
      <text>
        <r>
          <rPr>
            <b/>
            <sz val="9"/>
            <color indexed="81"/>
            <rFont val="Tahoma"/>
            <charset val="1"/>
          </rPr>
          <t xml:space="preserve">WHEDA:
</t>
        </r>
        <r>
          <rPr>
            <sz val="9"/>
            <color indexed="81"/>
            <rFont val="Tahoma"/>
            <family val="2"/>
          </rPr>
          <t>The total Applicant Score can be found on the Instructions/Scoring Summary page in LOLA</t>
        </r>
      </text>
    </comment>
  </commentList>
</comments>
</file>

<file path=xl/sharedStrings.xml><?xml version="1.0" encoding="utf-8"?>
<sst xmlns="http://schemas.openxmlformats.org/spreadsheetml/2006/main" count="220" uniqueCount="181">
  <si>
    <t>Project Team</t>
  </si>
  <si>
    <t>Company</t>
  </si>
  <si>
    <t>Address</t>
  </si>
  <si>
    <t>City</t>
  </si>
  <si>
    <t>State</t>
  </si>
  <si>
    <t>Zip Code</t>
  </si>
  <si>
    <t>Phone</t>
  </si>
  <si>
    <t>E-Mail</t>
  </si>
  <si>
    <t>Contact Name - First</t>
  </si>
  <si>
    <t>Contact Name - Last</t>
  </si>
  <si>
    <t>Project Cost and Credit Calculation</t>
  </si>
  <si>
    <t>The following pages may direct you to enter values in a specific location within LOLA.</t>
  </si>
  <si>
    <t>Application Name:</t>
  </si>
  <si>
    <t>Application Number:</t>
  </si>
  <si>
    <t>State Tax Credit Investor/Syndicator</t>
  </si>
  <si>
    <t>Self Scoring Exhibit</t>
  </si>
  <si>
    <t>Score from this File</t>
  </si>
  <si>
    <t>Revised Total Score</t>
  </si>
  <si>
    <t>Score in
LOLA</t>
  </si>
  <si>
    <t>Funding Sources</t>
  </si>
  <si>
    <t>Scoring Category: Location</t>
  </si>
  <si>
    <t>Unit Mix</t>
  </si>
  <si>
    <t>Enter data into outlined cells with this format:</t>
  </si>
  <si>
    <t># BRs</t>
  </si>
  <si>
    <t>Net SF</t>
  </si>
  <si>
    <t>CMI %</t>
  </si>
  <si>
    <t>Home Units</t>
  </si>
  <si>
    <t>Monthly Rent</t>
  </si>
  <si>
    <t>Utility Allowance</t>
  </si>
  <si>
    <t>Total Housing Expense</t>
  </si>
  <si>
    <t>Rent Limit</t>
  </si>
  <si>
    <t>Mgr 
Units</t>
  </si>
  <si>
    <t xml:space="preserve">Type   </t>
  </si>
  <si>
    <t>Total
 # of  Units</t>
  </si>
  <si>
    <t>Total Monthly Rent</t>
  </si>
  <si>
    <t>Apartment</t>
  </si>
  <si>
    <t>Duplex</t>
  </si>
  <si>
    <t>Sgl Fam</t>
  </si>
  <si>
    <t>Twn Hse</t>
  </si>
  <si>
    <t>Low Income Units</t>
  </si>
  <si>
    <t>Comments have been added to some cells - look for cells with a red arrow in the upper right corner:</t>
  </si>
  <si>
    <t>Sample</t>
  </si>
  <si>
    <t>This application does not include</t>
  </si>
  <si>
    <t>20%, 70%,or 80% CMI units</t>
  </si>
  <si>
    <r>
      <t xml:space="preserve">From LOLA, enter the </t>
    </r>
    <r>
      <rPr>
        <b/>
        <i/>
        <sz val="11"/>
        <color theme="1"/>
        <rFont val="Calibri"/>
        <family val="2"/>
        <scheme val="minor"/>
      </rPr>
      <t>Low Income Gross Monthly Rental Income</t>
    </r>
    <r>
      <rPr>
        <sz val="11"/>
        <color theme="1"/>
        <rFont val="Calibri"/>
        <family val="2"/>
        <scheme val="minor"/>
      </rPr>
      <t xml:space="preserve"> from the </t>
    </r>
    <r>
      <rPr>
        <i/>
        <sz val="11"/>
        <color theme="1"/>
        <rFont val="Calibri"/>
        <family val="2"/>
        <scheme val="minor"/>
      </rPr>
      <t>Statistics</t>
    </r>
    <r>
      <rPr>
        <sz val="11"/>
        <color theme="1"/>
        <rFont val="Calibri"/>
        <family val="2"/>
        <scheme val="minor"/>
      </rPr>
      <t xml:space="preserve"> portion of the Unit Mix page</t>
    </r>
  </si>
  <si>
    <r>
      <rPr>
        <b/>
        <i/>
        <sz val="11"/>
        <color theme="1"/>
        <rFont val="Calibri"/>
        <family val="2"/>
        <scheme val="minor"/>
      </rPr>
      <t>Low Income Gross Monthly Rental Income</t>
    </r>
    <r>
      <rPr>
        <sz val="11"/>
        <color theme="1"/>
        <rFont val="Calibri"/>
        <family val="2"/>
        <scheme val="minor"/>
      </rPr>
      <t xml:space="preserve"> calculated for the units above</t>
    </r>
  </si>
  <si>
    <t>Enter the Credit Amount from LOLA - the third-from-last row on the Project Cost and Credit Calculation page:</t>
  </si>
  <si>
    <t>The state HTC amount cannot exceed the federal HTC amount.  Enter the amount of state HTCs that are being requested in the cell to the right.</t>
  </si>
  <si>
    <t>AHP Loan</t>
  </si>
  <si>
    <t>Home Loan</t>
  </si>
  <si>
    <t>Home Grant</t>
  </si>
  <si>
    <t>CDBG Grant</t>
  </si>
  <si>
    <t>WHEDA Foundation Grant</t>
  </si>
  <si>
    <t>Other Grant 1</t>
  </si>
  <si>
    <t>Other Grant 2</t>
  </si>
  <si>
    <t>State HTC Equity</t>
  </si>
  <si>
    <t>Tax Credit Equity (Federal)</t>
  </si>
  <si>
    <t>Historic Tax Credit Equity</t>
  </si>
  <si>
    <t>Deferred Developer Fees</t>
  </si>
  <si>
    <t>Owner Investment</t>
  </si>
  <si>
    <t xml:space="preserve">Other </t>
  </si>
  <si>
    <t>Total Sources</t>
  </si>
  <si>
    <t>Permanent Loan 1</t>
  </si>
  <si>
    <t>Subordinate Loan 1</t>
  </si>
  <si>
    <t>Subordinate Loan 2</t>
  </si>
  <si>
    <t>Tax-Exempt Loan 1</t>
  </si>
  <si>
    <t xml:space="preserve">Tax-Exempt Loan 2 </t>
  </si>
  <si>
    <t>N/A</t>
  </si>
  <si>
    <t xml:space="preserve">Total Project Costs </t>
  </si>
  <si>
    <t>Difference - Sources vs. Uses</t>
  </si>
  <si>
    <t>Applicant Score from LOLA for Categories 1 through 14</t>
  </si>
  <si>
    <t>Attachment for the 2018 4% Federal and State Tax Credit Application</t>
  </si>
  <si>
    <t>This file will be much more useful if the federal 4% application has been completed within LOLA.</t>
  </si>
  <si>
    <t>Additional annual rental income from 20%, 70% and 80% CMI units - enter this amount on the Other Operating Income line on the Projected Cash Flow page - and include 'Additional Unit Rental Income' in the adjacent text box.</t>
  </si>
  <si>
    <r>
      <rPr>
        <b/>
        <sz val="9"/>
        <color theme="1"/>
        <rFont val="Calibri"/>
        <family val="2"/>
      </rPr>
      <t xml:space="preserve">• </t>
    </r>
    <r>
      <rPr>
        <b/>
        <sz val="9"/>
        <color theme="1"/>
        <rFont val="Calibri"/>
        <family val="2"/>
        <scheme val="minor"/>
      </rPr>
      <t>NOTE: If requesting points in Category 7 - Rehabilitation/Neighborhood Stabilization application cannot score points in this category.</t>
    </r>
  </si>
  <si>
    <r>
      <rPr>
        <b/>
        <sz val="9"/>
        <color theme="1"/>
        <rFont val="Calibri"/>
        <family val="2"/>
      </rPr>
      <t xml:space="preserve">• </t>
    </r>
    <r>
      <rPr>
        <b/>
        <sz val="9"/>
        <color theme="1"/>
        <rFont val="Calibri"/>
        <family val="2"/>
        <scheme val="minor"/>
      </rPr>
      <t>NOTE: The unit mix used below MUST MATCH the Unit Mix page of the application. The Credit-per-Unit calculation for the proposed unit mix will be adjusted to reflect the bedroom sizes of the low-income unit mixes. The “Weighted Credit-per-Unit” value will be used to determine points.</t>
    </r>
  </si>
  <si>
    <r>
      <rPr>
        <b/>
        <sz val="9"/>
        <color theme="1"/>
        <rFont val="Calibri"/>
        <family val="2"/>
      </rPr>
      <t xml:space="preserve">• </t>
    </r>
    <r>
      <rPr>
        <b/>
        <sz val="9"/>
        <color theme="1"/>
        <rFont val="Calibri"/>
        <family val="2"/>
        <scheme val="minor"/>
      </rPr>
      <t>NOTE: Changes to the Project Costs and Credit Calculation page or any page that impacts the Project Costs and Credit Calculation page may change the credit amounts in the Credit Usage category. Please revisit this page if any application changes affect the credit amount.</t>
    </r>
  </si>
  <si>
    <t>WHEDA will award points to developments requesting relatively fewer credits per low income unit produced, as calculated in Application One. For properties containing a mix of Acquisition/Rehab units and New Construction or Adaptive Reuse units, a Credit Usage score will be calculated for the properties the Acquisition/Rehab units and New Construction or Adaptive Reuse units, with the lessor of the two being used as the application score for this category.</t>
  </si>
  <si>
    <t>Applications that include a credit request in excess of an amount that would qualify for Credit Usage points will be limited to $850,000.</t>
  </si>
  <si>
    <t>For properties in a Qualified Census Tract, which also includes a job/skill training center or employment counseling center (or similar facilities) as a Community Service Facility, WHEDA will exclude the credits attributable to the Community Service Facilities from the Credit Usage calculation. Applicants should include an attachment that clearly identifies the costs, basis and LIHTC's attributable to the Community Service Facilities. WHEDA expects that the per-square-foot costs of the Community Service Facilities will be significantly below the per-square-foot costs for the residential portion of the property.</t>
  </si>
  <si>
    <t>Total Building Square Footage</t>
  </si>
  <si>
    <t>The table below includes the minimum unit sizes for</t>
  </si>
  <si>
    <t>Total Community Service Facilities Square Footage</t>
  </si>
  <si>
    <t>LIHTC properties in the 2017 cycle.  Applications</t>
  </si>
  <si>
    <t>submitted in the Supportive Housing Set-Aside are not</t>
  </si>
  <si>
    <t>required to meet theminimum unit sizes noted below</t>
  </si>
  <si>
    <t>LIHTCs Attributable to Community Service Facilities</t>
  </si>
  <si>
    <t>LIHTCs Attributable to Residential areas</t>
  </si>
  <si>
    <t>Minimum Unit Sizes (Square Feet)</t>
  </si>
  <si>
    <t>Unit Type</t>
  </si>
  <si>
    <t>Minimm SF</t>
  </si>
  <si>
    <t>Credit Allocated to New Construction and Adaptive Reuse Units</t>
  </si>
  <si>
    <t>Studios</t>
  </si>
  <si>
    <t>Credit Allocated to Acquisition/Rehab Units</t>
  </si>
  <si>
    <t>1 BR</t>
  </si>
  <si>
    <t>Total</t>
  </si>
  <si>
    <t>2 BR</t>
  </si>
  <si>
    <t>3 BR</t>
  </si>
  <si>
    <t>4+ BR</t>
  </si>
  <si>
    <t>New Construction/Adaptive Reuse Units</t>
  </si>
  <si>
    <t>Dane County and Metroplitan Milwaukee</t>
  </si>
  <si>
    <t>Other Areas</t>
  </si>
  <si>
    <t>Unit Size</t>
  </si>
  <si>
    <t>Num of LI Units</t>
  </si>
  <si>
    <t>Weight</t>
  </si>
  <si>
    <t>Weighted Units</t>
  </si>
  <si>
    <t>Credit Per Unit</t>
  </si>
  <si>
    <t>Points</t>
  </si>
  <si>
    <t>0 BR</t>
  </si>
  <si>
    <t>$14,815 or less</t>
  </si>
  <si>
    <t>$14,375 or less</t>
  </si>
  <si>
    <t>$14,816 to $15,465</t>
  </si>
  <si>
    <t>$14,376 to $15,010</t>
  </si>
  <si>
    <t>$15,466 to $16,120</t>
  </si>
  <si>
    <t>$15,011 to $15,640</t>
  </si>
  <si>
    <t>$16,121 to $16,770</t>
  </si>
  <si>
    <t>$15,641 to $16,275</t>
  </si>
  <si>
    <t>$16,771 to $17,425</t>
  </si>
  <si>
    <t>$16,276 to $16,910</t>
  </si>
  <si>
    <t>Total Weighted Units</t>
  </si>
  <si>
    <t>$17,426 to $18,075</t>
  </si>
  <si>
    <t>$16,911 to $17,540</t>
  </si>
  <si>
    <t>Credit Requested</t>
  </si>
  <si>
    <t>$18,076 to $18,730</t>
  </si>
  <si>
    <t>$17,541 to $18,180</t>
  </si>
  <si>
    <t>$18,731 to $19,380</t>
  </si>
  <si>
    <t>$18,181 to $18,810</t>
  </si>
  <si>
    <t>Over $19,380</t>
  </si>
  <si>
    <t>Over $18,810</t>
  </si>
  <si>
    <t>Acquisition/Rehab Units</t>
  </si>
  <si>
    <t>$8,120 or less</t>
  </si>
  <si>
    <t>$7,805 or less</t>
  </si>
  <si>
    <t>$8,121 to $8,815</t>
  </si>
  <si>
    <t>$7,806 to $8,475</t>
  </si>
  <si>
    <t>$8,816 to $9,515</t>
  </si>
  <si>
    <t>$8,476 to $9,145</t>
  </si>
  <si>
    <t>$9,516 to $10,200</t>
  </si>
  <si>
    <t>$9,146 to $9,810</t>
  </si>
  <si>
    <t>$10,201 to $10,910</t>
  </si>
  <si>
    <t>$9,811 to $10,485</t>
  </si>
  <si>
    <t>Over $10,910</t>
  </si>
  <si>
    <t>Over $10,485</t>
  </si>
  <si>
    <t>Maximum Points: 30</t>
  </si>
  <si>
    <t>Total Points:</t>
  </si>
  <si>
    <r>
      <rPr>
        <b/>
        <i/>
        <sz val="9"/>
        <color theme="1"/>
        <rFont val="Calibri"/>
        <family val="2"/>
        <scheme val="minor"/>
      </rPr>
      <t>Note</t>
    </r>
    <r>
      <rPr>
        <sz val="9"/>
        <color theme="1"/>
        <rFont val="Calibri"/>
        <family val="2"/>
        <scheme val="minor"/>
      </rPr>
      <t>: this Excel file will not autimaitcally calculate the points received in this category.  Please enter data in the yellow-shaded cells, and select the appropriate check-box for the new construction and/or acquisition/rehab points that you are requesting.  A printed copy of this document should be included with your 2018 LIHTC application.</t>
    </r>
  </si>
  <si>
    <t>Total State LIHTCs Requested</t>
  </si>
  <si>
    <t>Total Tax Credits Requested</t>
  </si>
  <si>
    <t>Total Federal Tax Credits Requested</t>
  </si>
  <si>
    <t>Scoring Category 12: Readiness to Proceed</t>
  </si>
  <si>
    <t>Zoning Status: Permissive zoning in place for the type of development proposed.</t>
  </si>
  <si>
    <t>Final plan approval not required</t>
  </si>
  <si>
    <t>If the zoning for a property requires that the site also contain commercial space, applicant to provide documentation describing how the commercial space will be constructed and financed.</t>
  </si>
  <si>
    <t>All items on the Credit Award Checklist (see https://www.wheda.com/Forms/LIHTC/) have been completed</t>
  </si>
  <si>
    <t>Parital points will not be awarded</t>
  </si>
  <si>
    <t>Total Points Requested</t>
  </si>
  <si>
    <t>Points Requested:</t>
  </si>
  <si>
    <t>1. Properties located in areas meeting (a) USDA’s Rural Development Property Eligibility Criteria, (b) the Census Bureau definition of non-metropolitan counties, and (c) Treasury-designated Opportunity Zones will receive 35 points</t>
  </si>
  <si>
    <t>2. Properties located in areas meeting (a) USDA’s Rural Development Property Eligibility Criteria, (b) the Census Bureau definition of non-metropolitan counties will receive 25 points</t>
  </si>
  <si>
    <t>3. Properties located in areas meeting USDA’s Rural Development Property Eligibility Criteria will receive 15 points</t>
  </si>
  <si>
    <t>4. Properties outside of the cities of Milwaukee and Madison that do not meet any of the criteria in (1-3) above will receive 10 points</t>
  </si>
  <si>
    <t>Scoring Category 13: Credit Usage</t>
  </si>
  <si>
    <t>Calculate Applicant Scores for your development on this Exhibit. You must proactively choose or decline participation in each scoring category. Points will not be awarded if not requested, or if the required documentation for a category is not submitted, is insufficient, or is in an unacceptable form. Applicants must commit via written agreements to actions supporting points awarded in scoring categories. Once a development has executed a Reservation of Credit, no changes to the development score will be allowed.</t>
  </si>
  <si>
    <t>WHEDA will determine final point scores after reviewing information provided by applicant. If two or more applicants receive the same score, the application with the highest percentage of units set aside at 30% and 40% of county median income will be ranked the highest. A secondary tiebreaker, if needed, will rank applications by lowest cost per unit.</t>
  </si>
  <si>
    <t>Unless otherwise noted, for scattered site developments, two-thirds of the sites must meet the scoring category criteria to receive points.</t>
  </si>
  <si>
    <t>All Appendices and WHEDA forms referenced in scoring categories can be located on WHEDA’s website (www.wheda.com)</t>
  </si>
  <si>
    <t>1. Properties located in areas meeting (a) USDA’s Rural Development Property Eligibility Criteria, (b) the Census Bureau definition of non-metropolitan counties, and (c) Treasury-designated Opportunity Zones will be required to score a minimum of 110 points</t>
  </si>
  <si>
    <t>2. Properties located in areas meeting (a) USDA’s Rural Development Property Eligibility Criteria, (b) the Census Bureau definition of non-metropolitan counties will be required to score a minimum of 120 points</t>
  </si>
  <si>
    <t>3. Properties located in areas meeting USDA’s Rural Development Property Eligibility Criteria will be required to score a minimum of 130 points</t>
  </si>
  <si>
    <t>4. Properties outside of the cities of Milwaukee and Madison that do not meet any of the criteria in (1-3) above will be required to score a minimum of 140 points</t>
  </si>
  <si>
    <t>5. Properties in the cities of Milwaukee and Madison will be required to score a minimum of 155 points</t>
  </si>
  <si>
    <t>Minimum Score for 4% federal and state tax credit applications:</t>
  </si>
  <si>
    <r>
      <t>Additional information regarding the 2018 4% federal and state tax credit round can be found within "</t>
    </r>
    <r>
      <rPr>
        <i/>
        <sz val="11"/>
        <color theme="1"/>
        <rFont val="Calibri"/>
        <family val="2"/>
        <scheme val="minor"/>
      </rPr>
      <t>Amendment #1 to the 2017/2018 QAP</t>
    </r>
    <r>
      <rPr>
        <sz val="11"/>
        <color theme="1"/>
        <rFont val="Calibri"/>
        <family val="2"/>
        <scheme val="minor"/>
      </rPr>
      <t>" on https://www.wheda.com/LIHTC/2018-program/</t>
    </r>
  </si>
  <si>
    <t>Estimated pricing for the state tax credits</t>
  </si>
  <si>
    <t>Investor ownership percentage</t>
  </si>
  <si>
    <r>
      <t xml:space="preserve">State Tax Credit Equity Amount - enter the value calculated to the right in the third </t>
    </r>
    <r>
      <rPr>
        <i/>
        <sz val="11"/>
        <color theme="1"/>
        <rFont val="Calibri"/>
        <family val="2"/>
        <scheme val="minor"/>
      </rPr>
      <t>Other - Specify Grantor</t>
    </r>
    <r>
      <rPr>
        <sz val="11"/>
        <color theme="1"/>
        <rFont val="Calibri"/>
        <family val="2"/>
        <scheme val="minor"/>
      </rPr>
      <t xml:space="preserve"> line on the LOLA Funding Sources page, and include </t>
    </r>
    <r>
      <rPr>
        <i/>
        <sz val="11"/>
        <color theme="1"/>
        <rFont val="Calibri"/>
        <family val="2"/>
        <scheme val="minor"/>
      </rPr>
      <t>State Tax Credit Equity</t>
    </r>
    <r>
      <rPr>
        <sz val="11"/>
        <color theme="1"/>
        <rFont val="Calibri"/>
        <family val="2"/>
        <scheme val="minor"/>
      </rPr>
      <t xml:space="preserve"> in the adjacent text box</t>
    </r>
  </si>
  <si>
    <t>12. Readiness to Proceed</t>
  </si>
  <si>
    <t>13. Credit Usage</t>
  </si>
  <si>
    <t>Location (new scoring option)</t>
  </si>
  <si>
    <t>Provide a map showing that the site(s) is/are within the area selected above</t>
  </si>
  <si>
    <t>At this time, WHEDA's on-line tax credit application (LOLA) does not accommodate requests for state HTCs.  Applicants should complete the LOLA application for their federal HTC request (as has been done for many years), and complete the following pages that provide the necessary items to review and underwrite the request for state HTCs.  
Applicants should include printed copies of the following spreadsheet pages within the application binder, along with an electronic version of this file.</t>
  </si>
  <si>
    <t>Revised 5/25/2018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</si>
</sst>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0000_);[Red]\(&quot;$&quot;#,##0.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sz val="9"/>
      <color indexed="81"/>
      <name val="Tahoma"/>
      <charset val="1"/>
    </font>
    <font>
      <sz val="9"/>
      <color indexed="81"/>
      <name val="Tahoma"/>
      <charset val="1"/>
    </font>
    <font>
      <sz val="9"/>
      <color theme="1"/>
      <name val="Calibri"/>
      <family val="2"/>
      <scheme val="minor"/>
    </font>
    <font>
      <b/>
      <sz val="9"/>
      <color theme="4" tint="-0.499984740745262"/>
      <name val="Calibri"/>
      <family val="2"/>
      <scheme val="minor"/>
    </font>
    <font>
      <b/>
      <sz val="9"/>
      <color theme="1"/>
      <name val="Calibri"/>
      <family val="2"/>
      <scheme val="minor"/>
    </font>
    <font>
      <b/>
      <sz val="9"/>
      <color theme="1"/>
      <name val="Calibri"/>
      <family val="2"/>
    </font>
    <font>
      <b/>
      <sz val="10"/>
      <color theme="1"/>
      <name val="Calibri"/>
      <family val="2"/>
      <scheme val="minor"/>
    </font>
    <font>
      <sz val="10"/>
      <color theme="1"/>
      <name val="Calibri"/>
      <family val="2"/>
      <scheme val="minor"/>
    </font>
    <font>
      <b/>
      <i/>
      <sz val="9"/>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0" fillId="0" borderId="0" xfId="0" applyAlignment="1">
      <alignment horizontal="left" wrapText="1"/>
    </xf>
    <xf numFmtId="0" fontId="2" fillId="0" borderId="0" xfId="0" applyFont="1"/>
    <xf numFmtId="0" fontId="3" fillId="0" borderId="0" xfId="0" applyFont="1"/>
    <xf numFmtId="0" fontId="0" fillId="0" borderId="0" xfId="0" applyAlignment="1"/>
    <xf numFmtId="0" fontId="0" fillId="0" borderId="0" xfId="0" applyAlignment="1">
      <alignment horizontal="center" wrapText="1"/>
    </xf>
    <xf numFmtId="38" fontId="0" fillId="0" borderId="0" xfId="0" applyNumberFormat="1"/>
    <xf numFmtId="38" fontId="0" fillId="0" borderId="0" xfId="0" applyNumberFormat="1" applyAlignment="1">
      <alignment horizontal="center" wrapText="1"/>
    </xf>
    <xf numFmtId="0" fontId="0" fillId="2" borderId="1" xfId="0" applyFill="1" applyBorder="1"/>
    <xf numFmtId="0" fontId="0" fillId="0" borderId="0" xfId="0" applyFill="1" applyBorder="1"/>
    <xf numFmtId="0" fontId="0" fillId="0" borderId="0" xfId="0" applyAlignment="1">
      <alignment horizontal="left"/>
    </xf>
    <xf numFmtId="0" fontId="0" fillId="0" borderId="0" xfId="0" applyAlignment="1">
      <alignment horizontal="right"/>
    </xf>
    <xf numFmtId="9" fontId="0" fillId="0" borderId="0" xfId="0" applyNumberFormat="1"/>
    <xf numFmtId="6" fontId="0" fillId="0" borderId="0" xfId="0" applyNumberFormat="1"/>
    <xf numFmtId="38" fontId="0" fillId="0" borderId="0" xfId="0" applyNumberFormat="1" applyAlignment="1">
      <alignment horizontal="center"/>
    </xf>
    <xf numFmtId="9" fontId="0" fillId="0" borderId="0" xfId="1" applyFont="1" applyAlignment="1">
      <alignment horizontal="center"/>
    </xf>
    <xf numFmtId="0" fontId="5" fillId="0" borderId="0" xfId="0" applyFont="1"/>
    <xf numFmtId="0" fontId="5" fillId="0" borderId="0" xfId="0" applyFont="1" applyAlignment="1">
      <alignment horizontal="center"/>
    </xf>
    <xf numFmtId="6" fontId="0" fillId="0" borderId="4" xfId="0" applyNumberFormat="1" applyFill="1" applyBorder="1"/>
    <xf numFmtId="0" fontId="10" fillId="0" borderId="0" xfId="0" applyFont="1"/>
    <xf numFmtId="0" fontId="11" fillId="0" borderId="0" xfId="0" applyFont="1"/>
    <xf numFmtId="0" fontId="12" fillId="0" borderId="0" xfId="0" applyFont="1" applyAlignment="1">
      <alignment horizontal="left" indent="1"/>
    </xf>
    <xf numFmtId="0" fontId="12" fillId="0" borderId="0" xfId="0" applyFont="1" applyAlignment="1">
      <alignment horizontal="left" wrapText="1" indent="1"/>
    </xf>
    <xf numFmtId="0" fontId="10" fillId="0" borderId="2" xfId="0" applyFont="1" applyBorder="1"/>
    <xf numFmtId="0" fontId="10" fillId="0" borderId="4" xfId="0" applyFont="1" applyBorder="1"/>
    <xf numFmtId="0" fontId="10" fillId="0" borderId="5" xfId="0" applyFont="1" applyBorder="1"/>
    <xf numFmtId="0" fontId="10" fillId="0" borderId="6" xfId="0" applyFont="1" applyBorder="1"/>
    <xf numFmtId="38" fontId="10" fillId="0" borderId="0" xfId="0" applyNumberFormat="1" applyFont="1"/>
    <xf numFmtId="6" fontId="10" fillId="0" borderId="1" xfId="0" applyNumberFormat="1" applyFont="1" applyBorder="1"/>
    <xf numFmtId="0" fontId="12" fillId="0" borderId="2" xfId="0" applyFont="1" applyBorder="1"/>
    <xf numFmtId="0" fontId="12" fillId="0" borderId="3" xfId="0" applyFont="1" applyBorder="1" applyAlignment="1">
      <alignment horizontal="right"/>
    </xf>
    <xf numFmtId="0" fontId="10" fillId="0" borderId="7" xfId="0" applyFont="1" applyBorder="1" applyAlignment="1">
      <alignment horizontal="center"/>
    </xf>
    <xf numFmtId="0" fontId="10" fillId="0" borderId="0" xfId="0" applyFont="1" applyBorder="1"/>
    <xf numFmtId="0" fontId="10" fillId="0" borderId="8" xfId="0" applyFont="1" applyBorder="1" applyAlignment="1">
      <alignment horizontal="center"/>
    </xf>
    <xf numFmtId="0" fontId="10" fillId="0" borderId="5" xfId="0" applyFont="1" applyBorder="1" applyAlignment="1">
      <alignment horizontal="center"/>
    </xf>
    <xf numFmtId="0" fontId="10" fillId="0" borderId="9" xfId="0" applyFont="1" applyBorder="1" applyAlignment="1">
      <alignment horizontal="center"/>
    </xf>
    <xf numFmtId="0" fontId="10" fillId="0" borderId="3" xfId="0" applyFont="1" applyBorder="1"/>
    <xf numFmtId="0" fontId="10" fillId="0" borderId="2" xfId="0" applyFont="1" applyBorder="1" applyAlignment="1">
      <alignment wrapText="1"/>
    </xf>
    <xf numFmtId="0" fontId="10" fillId="0" borderId="4" xfId="0" applyFont="1" applyBorder="1" applyAlignment="1">
      <alignment horizontal="center" wrapText="1"/>
    </xf>
    <xf numFmtId="0" fontId="10" fillId="0" borderId="1" xfId="0" applyFont="1" applyBorder="1"/>
    <xf numFmtId="0" fontId="10" fillId="0" borderId="1" xfId="0" applyFont="1" applyBorder="1" applyAlignment="1">
      <alignment horizontal="center"/>
    </xf>
    <xf numFmtId="40" fontId="10" fillId="0" borderId="1" xfId="0" applyNumberFormat="1" applyFont="1" applyBorder="1"/>
    <xf numFmtId="40" fontId="10" fillId="0" borderId="0" xfId="0" applyNumberFormat="1" applyFont="1" applyAlignment="1">
      <alignment horizontal="center"/>
    </xf>
    <xf numFmtId="0" fontId="10" fillId="0" borderId="1" xfId="0" applyFont="1" applyBorder="1" applyAlignment="1">
      <alignment wrapText="1"/>
    </xf>
    <xf numFmtId="40" fontId="10" fillId="0" borderId="1" xfId="0" applyNumberFormat="1" applyFont="1" applyBorder="1" applyAlignment="1">
      <alignment horizontal="center" wrapText="1"/>
    </xf>
    <xf numFmtId="0" fontId="14" fillId="0" borderId="2" xfId="0" applyFont="1" applyBorder="1" applyAlignment="1">
      <alignment vertical="center"/>
    </xf>
    <xf numFmtId="0" fontId="14" fillId="0" borderId="4" xfId="0" applyFont="1" applyBorder="1" applyAlignment="1">
      <alignment vertical="center"/>
    </xf>
    <xf numFmtId="0" fontId="14" fillId="0" borderId="4" xfId="0" applyFont="1" applyBorder="1" applyAlignment="1">
      <alignment horizontal="right" vertical="center"/>
    </xf>
    <xf numFmtId="6" fontId="10" fillId="0" borderId="1" xfId="0" applyNumberFormat="1" applyFont="1" applyFill="1" applyBorder="1"/>
    <xf numFmtId="40" fontId="10" fillId="0" borderId="3" xfId="0" applyNumberFormat="1" applyFont="1" applyBorder="1" applyAlignment="1">
      <alignment horizontal="center"/>
    </xf>
    <xf numFmtId="6" fontId="10" fillId="0" borderId="11" xfId="0" applyNumberFormat="1" applyFont="1" applyFill="1" applyBorder="1"/>
    <xf numFmtId="6" fontId="10" fillId="0" borderId="13" xfId="0" applyNumberFormat="1" applyFont="1" applyFill="1" applyBorder="1"/>
    <xf numFmtId="6" fontId="10" fillId="0" borderId="13" xfId="0" applyNumberFormat="1" applyFont="1" applyBorder="1"/>
    <xf numFmtId="6" fontId="0" fillId="0" borderId="0" xfId="0" applyNumberFormat="1" applyAlignment="1">
      <alignment vertical="center"/>
    </xf>
    <xf numFmtId="0" fontId="0" fillId="0" borderId="0" xfId="0" applyAlignment="1">
      <alignment horizontal="center"/>
    </xf>
    <xf numFmtId="0" fontId="0" fillId="0" borderId="0" xfId="0" applyAlignment="1">
      <alignment wrapText="1"/>
    </xf>
    <xf numFmtId="38" fontId="2" fillId="0" borderId="0" xfId="0" applyNumberFormat="1" applyFont="1"/>
    <xf numFmtId="0" fontId="2" fillId="0" borderId="0" xfId="0" applyFont="1" applyAlignment="1">
      <alignment horizontal="right"/>
    </xf>
    <xf numFmtId="0" fontId="0" fillId="0" borderId="0" xfId="0" applyAlignment="1">
      <alignment vertical="center"/>
    </xf>
    <xf numFmtId="0" fontId="0" fillId="0" borderId="0" xfId="0" applyAlignment="1">
      <alignment horizontal="left" vertical="center" wrapText="1"/>
    </xf>
    <xf numFmtId="38" fontId="2" fillId="0" borderId="0" xfId="0" applyNumberFormat="1" applyFont="1" applyAlignment="1">
      <alignment horizontal="center"/>
    </xf>
    <xf numFmtId="0" fontId="10" fillId="0" borderId="12" xfId="0" applyFont="1" applyBorder="1" applyAlignment="1">
      <alignment horizontal="center" vertical="top" wrapText="1"/>
    </xf>
    <xf numFmtId="0" fontId="10" fillId="0" borderId="3" xfId="0" applyFont="1" applyBorder="1" applyAlignment="1">
      <alignment horizontal="center" vertical="top" wrapText="1"/>
    </xf>
    <xf numFmtId="0" fontId="10" fillId="0" borderId="11" xfId="0" applyFont="1" applyBorder="1" applyAlignment="1">
      <alignment horizontal="center" vertical="top" wrapText="1"/>
    </xf>
    <xf numFmtId="0" fontId="10" fillId="0" borderId="1" xfId="0" applyFont="1" applyBorder="1" applyAlignment="1">
      <alignment horizontal="center" vertical="top" wrapText="1"/>
    </xf>
    <xf numFmtId="0" fontId="0" fillId="2" borderId="1" xfId="0" applyFill="1" applyBorder="1" applyProtection="1">
      <protection locked="0"/>
    </xf>
    <xf numFmtId="0" fontId="0" fillId="2" borderId="1" xfId="0" applyFill="1" applyBorder="1" applyAlignment="1" applyProtection="1">
      <protection locked="0"/>
    </xf>
    <xf numFmtId="0" fontId="0" fillId="2" borderId="1" xfId="0" applyFill="1" applyBorder="1" applyAlignment="1" applyProtection="1">
      <alignment horizontal="right"/>
      <protection locked="0"/>
    </xf>
    <xf numFmtId="38" fontId="0" fillId="2" borderId="1" xfId="0" applyNumberFormat="1" applyFill="1" applyBorder="1" applyAlignment="1" applyProtection="1">
      <alignment horizontal="center"/>
      <protection locked="0"/>
    </xf>
    <xf numFmtId="9" fontId="0" fillId="2" borderId="1" xfId="1" applyFont="1" applyFill="1" applyBorder="1" applyAlignment="1" applyProtection="1">
      <alignment horizontal="center"/>
      <protection locked="0"/>
    </xf>
    <xf numFmtId="6" fontId="0" fillId="2" borderId="1" xfId="0" applyNumberFormat="1" applyFill="1" applyBorder="1" applyProtection="1">
      <protection locked="0"/>
    </xf>
    <xf numFmtId="0" fontId="0" fillId="0" borderId="0" xfId="0" applyProtection="1">
      <protection locked="0"/>
    </xf>
    <xf numFmtId="6" fontId="0" fillId="2" borderId="1" xfId="0" applyNumberFormat="1" applyFill="1" applyBorder="1" applyAlignment="1" applyProtection="1">
      <protection locked="0"/>
    </xf>
    <xf numFmtId="6" fontId="0" fillId="2" borderId="1" xfId="0" applyNumberFormat="1" applyFill="1" applyBorder="1" applyAlignment="1" applyProtection="1">
      <alignment vertical="center"/>
      <protection locked="0"/>
    </xf>
    <xf numFmtId="164" fontId="0" fillId="2" borderId="1" xfId="0" applyNumberFormat="1" applyFill="1" applyBorder="1" applyAlignment="1" applyProtection="1">
      <protection locked="0"/>
    </xf>
    <xf numFmtId="10" fontId="0" fillId="2" borderId="1" xfId="1" applyNumberFormat="1" applyFont="1" applyFill="1" applyBorder="1" applyAlignment="1" applyProtection="1">
      <protection locked="0"/>
    </xf>
    <xf numFmtId="38" fontId="0" fillId="2" borderId="1" xfId="0" applyNumberFormat="1" applyFill="1" applyBorder="1" applyProtection="1">
      <protection locked="0"/>
    </xf>
    <xf numFmtId="38" fontId="10" fillId="3" borderId="10" xfId="0" applyNumberFormat="1" applyFont="1" applyFill="1" applyBorder="1" applyProtection="1">
      <protection locked="0"/>
    </xf>
    <xf numFmtId="6" fontId="10" fillId="3" borderId="10" xfId="0" applyNumberFormat="1" applyFont="1" applyFill="1" applyBorder="1" applyProtection="1">
      <protection locked="0"/>
    </xf>
    <xf numFmtId="0" fontId="10" fillId="3" borderId="10" xfId="0" applyFont="1" applyFill="1" applyBorder="1" applyProtection="1">
      <protection locked="0"/>
    </xf>
    <xf numFmtId="0" fontId="15" fillId="3" borderId="10" xfId="0" applyFont="1" applyFill="1" applyBorder="1" applyAlignment="1" applyProtection="1">
      <alignment vertical="center"/>
      <protection locked="0"/>
    </xf>
    <xf numFmtId="0" fontId="10" fillId="0" borderId="1" xfId="0" applyFont="1" applyBorder="1" applyProtection="1">
      <protection locked="0"/>
    </xf>
    <xf numFmtId="0" fontId="10" fillId="0" borderId="0" xfId="0" applyFont="1" applyProtection="1">
      <protection locked="0"/>
    </xf>
    <xf numFmtId="0" fontId="0" fillId="0" borderId="0" xfId="0" applyAlignment="1" applyProtection="1">
      <alignment vertical="center"/>
      <protection locked="0"/>
    </xf>
    <xf numFmtId="0" fontId="2" fillId="2" borderId="1" xfId="0" applyFont="1" applyFill="1" applyBorder="1" applyProtection="1">
      <protection locked="0"/>
    </xf>
    <xf numFmtId="0" fontId="0" fillId="0" borderId="0" xfId="0" applyAlignment="1">
      <alignment horizontal="left" wrapText="1"/>
    </xf>
    <xf numFmtId="0" fontId="2" fillId="0" borderId="0" xfId="0" applyFont="1" applyAlignment="1">
      <alignment horizontal="center"/>
    </xf>
    <xf numFmtId="0" fontId="17" fillId="0" borderId="0" xfId="0" applyFont="1" applyAlignment="1">
      <alignment horizontal="center"/>
    </xf>
    <xf numFmtId="0" fontId="0" fillId="0" borderId="0" xfId="0" applyAlignment="1">
      <alignment horizontal="left"/>
    </xf>
    <xf numFmtId="6" fontId="0" fillId="2" borderId="2" xfId="0" applyNumberFormat="1" applyFill="1" applyBorder="1" applyAlignment="1" applyProtection="1">
      <alignment horizontal="right"/>
      <protection locked="0"/>
    </xf>
    <xf numFmtId="6" fontId="0" fillId="2" borderId="3" xfId="0" applyNumberFormat="1" applyFill="1" applyBorder="1" applyAlignment="1" applyProtection="1">
      <alignment horizontal="right"/>
      <protection locked="0"/>
    </xf>
    <xf numFmtId="6" fontId="0" fillId="0" borderId="0" xfId="0" applyNumberFormat="1" applyAlignment="1">
      <alignment horizontal="right"/>
    </xf>
    <xf numFmtId="0" fontId="0" fillId="0" borderId="0" xfId="0" applyAlignment="1">
      <alignment horizontal="right"/>
    </xf>
    <xf numFmtId="6" fontId="0" fillId="0" borderId="0" xfId="0" applyNumberFormat="1" applyAlignment="1">
      <alignment horizontal="right" vertical="center"/>
    </xf>
    <xf numFmtId="0" fontId="0" fillId="0" borderId="0" xfId="0" applyAlignment="1">
      <alignment horizontal="left" indent="2"/>
    </xf>
    <xf numFmtId="0" fontId="0" fillId="0" borderId="0" xfId="0" applyAlignment="1">
      <alignment horizontal="left" wrapText="1" indent="2"/>
    </xf>
    <xf numFmtId="0" fontId="10" fillId="0" borderId="2" xfId="0" applyFont="1" applyBorder="1" applyAlignment="1">
      <alignment horizontal="left"/>
    </xf>
    <xf numFmtId="0" fontId="10" fillId="0" borderId="4" xfId="0" applyFont="1" applyBorder="1" applyAlignment="1">
      <alignment horizontal="left"/>
    </xf>
    <xf numFmtId="0" fontId="10" fillId="0" borderId="3" xfId="0" applyFont="1" applyBorder="1" applyAlignment="1">
      <alignment horizontal="left"/>
    </xf>
    <xf numFmtId="0" fontId="10" fillId="0" borderId="0" xfId="0" applyFont="1" applyAlignment="1">
      <alignment horizontal="left" wrapText="1"/>
    </xf>
    <xf numFmtId="0" fontId="10" fillId="0" borderId="2" xfId="0" applyFont="1" applyBorder="1" applyAlignment="1">
      <alignment horizontal="right"/>
    </xf>
    <xf numFmtId="0" fontId="10" fillId="0" borderId="4" xfId="0" applyFont="1" applyBorder="1" applyAlignment="1">
      <alignment horizontal="right"/>
    </xf>
    <xf numFmtId="0" fontId="10" fillId="0" borderId="3" xfId="0" applyFont="1" applyBorder="1" applyAlignment="1">
      <alignment horizontal="right"/>
    </xf>
    <xf numFmtId="0" fontId="12" fillId="0" borderId="2" xfId="0" applyFont="1" applyBorder="1" applyAlignment="1">
      <alignment horizontal="left"/>
    </xf>
    <xf numFmtId="0" fontId="12" fillId="0" borderId="4" xfId="0" applyFont="1" applyBorder="1" applyAlignment="1">
      <alignment horizontal="left"/>
    </xf>
    <xf numFmtId="0" fontId="12" fillId="0" borderId="3" xfId="0" applyFont="1" applyBorder="1" applyAlignment="1">
      <alignment horizontal="left"/>
    </xf>
    <xf numFmtId="0" fontId="10" fillId="0" borderId="6" xfId="0" applyFont="1" applyBorder="1" applyAlignment="1" applyProtection="1">
      <alignment horizontal="right"/>
      <protection locked="0"/>
    </xf>
    <xf numFmtId="0" fontId="10" fillId="0" borderId="6" xfId="0" applyFont="1" applyBorder="1" applyAlignment="1">
      <alignment horizontal="left"/>
    </xf>
    <xf numFmtId="0" fontId="10" fillId="0" borderId="0" xfId="0" applyFont="1" applyAlignment="1">
      <alignment horizontal="left"/>
    </xf>
    <xf numFmtId="0" fontId="12" fillId="0" borderId="2" xfId="0" applyFont="1" applyBorder="1" applyAlignment="1">
      <alignment horizontal="center"/>
    </xf>
    <xf numFmtId="0" fontId="12" fillId="0" borderId="4" xfId="0" applyFont="1" applyBorder="1" applyAlignment="1">
      <alignment horizontal="center"/>
    </xf>
    <xf numFmtId="0" fontId="12" fillId="0" borderId="3" xfId="0" applyFont="1" applyBorder="1" applyAlignment="1">
      <alignment horizontal="center"/>
    </xf>
    <xf numFmtId="0" fontId="10" fillId="0" borderId="6" xfId="0" applyFont="1" applyBorder="1" applyAlignment="1">
      <alignment horizontal="right"/>
    </xf>
    <xf numFmtId="0" fontId="12" fillId="0" borderId="0" xfId="0" applyFont="1" applyAlignment="1">
      <alignment horizontal="left" indent="1"/>
    </xf>
    <xf numFmtId="0" fontId="12" fillId="0" borderId="0" xfId="0" applyFont="1" applyAlignment="1">
      <alignment horizontal="left" wrapText="1" indent="1"/>
    </xf>
    <xf numFmtId="0" fontId="0" fillId="0" borderId="0" xfId="0"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18</xdr:row>
      <xdr:rowOff>85725</xdr:rowOff>
    </xdr:from>
    <xdr:to>
      <xdr:col>8</xdr:col>
      <xdr:colOff>47625</xdr:colOff>
      <xdr:row>26</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4838700"/>
          <a:ext cx="2000250" cy="1552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390524</xdr:colOff>
      <xdr:row>0</xdr:row>
      <xdr:rowOff>28575</xdr:rowOff>
    </xdr:from>
    <xdr:to>
      <xdr:col>5</xdr:col>
      <xdr:colOff>571499</xdr:colOff>
      <xdr:row>2</xdr:row>
      <xdr:rowOff>171450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0424" y="28575"/>
          <a:ext cx="790575" cy="5238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57150</xdr:rowOff>
    </xdr:from>
    <xdr:to>
      <xdr:col>11</xdr:col>
      <xdr:colOff>571500</xdr:colOff>
      <xdr:row>3</xdr:row>
      <xdr:rowOff>9525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1375" y="57150"/>
          <a:ext cx="790575" cy="5238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8</xdr:col>
          <xdr:colOff>390525</xdr:colOff>
          <xdr:row>3</xdr:row>
          <xdr:rowOff>180975</xdr:rowOff>
        </xdr:from>
        <xdr:to>
          <xdr:col>8</xdr:col>
          <xdr:colOff>695325</xdr:colOff>
          <xdr:row>5</xdr:row>
          <xdr:rowOff>19050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10</xdr:col>
      <xdr:colOff>257175</xdr:colOff>
      <xdr:row>0</xdr:row>
      <xdr:rowOff>161925</xdr:rowOff>
    </xdr:from>
    <xdr:to>
      <xdr:col>10</xdr:col>
      <xdr:colOff>1047750</xdr:colOff>
      <xdr:row>3</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72450" y="161925"/>
          <a:ext cx="790575" cy="523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361950</xdr:colOff>
      <xdr:row>0</xdr:row>
      <xdr:rowOff>38100</xdr:rowOff>
    </xdr:from>
    <xdr:to>
      <xdr:col>9</xdr:col>
      <xdr:colOff>542925</xdr:colOff>
      <xdr:row>2</xdr:row>
      <xdr:rowOff>180975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2800" y="38100"/>
          <a:ext cx="790575" cy="5238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390525</xdr:colOff>
      <xdr:row>0</xdr:row>
      <xdr:rowOff>57150</xdr:rowOff>
    </xdr:from>
    <xdr:to>
      <xdr:col>11</xdr:col>
      <xdr:colOff>571500</xdr:colOff>
      <xdr:row>3</xdr:row>
      <xdr:rowOff>9525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1375" y="57150"/>
          <a:ext cx="790575" cy="5238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352425</xdr:colOff>
      <xdr:row>0</xdr:row>
      <xdr:rowOff>152400</xdr:rowOff>
    </xdr:from>
    <xdr:to>
      <xdr:col>13</xdr:col>
      <xdr:colOff>533400</xdr:colOff>
      <xdr:row>3</xdr:row>
      <xdr:rowOff>104775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2475" y="152400"/>
          <a:ext cx="790575" cy="5238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200025</xdr:colOff>
          <xdr:row>36</xdr:row>
          <xdr:rowOff>123825</xdr:rowOff>
        </xdr:from>
        <xdr:to>
          <xdr:col>11</xdr:col>
          <xdr:colOff>400050</xdr:colOff>
          <xdr:row>38</xdr:row>
          <xdr:rowOff>28575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38</xdr:row>
          <xdr:rowOff>123825</xdr:rowOff>
        </xdr:from>
        <xdr:to>
          <xdr:col>11</xdr:col>
          <xdr:colOff>400050</xdr:colOff>
          <xdr:row>40</xdr:row>
          <xdr:rowOff>28575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37</xdr:row>
          <xdr:rowOff>123825</xdr:rowOff>
        </xdr:from>
        <xdr:to>
          <xdr:col>11</xdr:col>
          <xdr:colOff>400050</xdr:colOff>
          <xdr:row>39</xdr:row>
          <xdr:rowOff>28575</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39</xdr:row>
          <xdr:rowOff>123825</xdr:rowOff>
        </xdr:from>
        <xdr:to>
          <xdr:col>11</xdr:col>
          <xdr:colOff>400050</xdr:colOff>
          <xdr:row>41</xdr:row>
          <xdr:rowOff>28575</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40</xdr:row>
          <xdr:rowOff>123825</xdr:rowOff>
        </xdr:from>
        <xdr:to>
          <xdr:col>11</xdr:col>
          <xdr:colOff>400050</xdr:colOff>
          <xdr:row>42</xdr:row>
          <xdr:rowOff>28575</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41</xdr:row>
          <xdr:rowOff>123825</xdr:rowOff>
        </xdr:from>
        <xdr:to>
          <xdr:col>11</xdr:col>
          <xdr:colOff>400050</xdr:colOff>
          <xdr:row>43</xdr:row>
          <xdr:rowOff>28575</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42</xdr:row>
          <xdr:rowOff>123825</xdr:rowOff>
        </xdr:from>
        <xdr:to>
          <xdr:col>11</xdr:col>
          <xdr:colOff>400050</xdr:colOff>
          <xdr:row>44</xdr:row>
          <xdr:rowOff>28575</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43</xdr:row>
          <xdr:rowOff>123825</xdr:rowOff>
        </xdr:from>
        <xdr:to>
          <xdr:col>11</xdr:col>
          <xdr:colOff>400050</xdr:colOff>
          <xdr:row>45</xdr:row>
          <xdr:rowOff>28575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49</xdr:row>
          <xdr:rowOff>257175</xdr:rowOff>
        </xdr:from>
        <xdr:to>
          <xdr:col>11</xdr:col>
          <xdr:colOff>428625</xdr:colOff>
          <xdr:row>51</xdr:row>
          <xdr:rowOff>47625</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50</xdr:row>
          <xdr:rowOff>123825</xdr:rowOff>
        </xdr:from>
        <xdr:to>
          <xdr:col>11</xdr:col>
          <xdr:colOff>428625</xdr:colOff>
          <xdr:row>52</xdr:row>
          <xdr:rowOff>28575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51</xdr:row>
          <xdr:rowOff>123825</xdr:rowOff>
        </xdr:from>
        <xdr:to>
          <xdr:col>11</xdr:col>
          <xdr:colOff>428625</xdr:colOff>
          <xdr:row>53</xdr:row>
          <xdr:rowOff>28575</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52</xdr:row>
          <xdr:rowOff>123825</xdr:rowOff>
        </xdr:from>
        <xdr:to>
          <xdr:col>11</xdr:col>
          <xdr:colOff>428625</xdr:colOff>
          <xdr:row>54</xdr:row>
          <xdr:rowOff>28575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53</xdr:row>
          <xdr:rowOff>123825</xdr:rowOff>
        </xdr:from>
        <xdr:to>
          <xdr:col>11</xdr:col>
          <xdr:colOff>428625</xdr:colOff>
          <xdr:row>55</xdr:row>
          <xdr:rowOff>28575</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54</xdr:row>
          <xdr:rowOff>123825</xdr:rowOff>
        </xdr:from>
        <xdr:to>
          <xdr:col>11</xdr:col>
          <xdr:colOff>428625</xdr:colOff>
          <xdr:row>56</xdr:row>
          <xdr:rowOff>28575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123825</xdr:rowOff>
        </xdr:from>
        <xdr:to>
          <xdr:col>6</xdr:col>
          <xdr:colOff>428625</xdr:colOff>
          <xdr:row>38</xdr:row>
          <xdr:rowOff>28575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123825</xdr:rowOff>
        </xdr:from>
        <xdr:to>
          <xdr:col>6</xdr:col>
          <xdr:colOff>428625</xdr:colOff>
          <xdr:row>39</xdr:row>
          <xdr:rowOff>28575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38</xdr:row>
          <xdr:rowOff>123825</xdr:rowOff>
        </xdr:from>
        <xdr:to>
          <xdr:col>6</xdr:col>
          <xdr:colOff>428625</xdr:colOff>
          <xdr:row>40</xdr:row>
          <xdr:rowOff>28575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39</xdr:row>
          <xdr:rowOff>123825</xdr:rowOff>
        </xdr:from>
        <xdr:to>
          <xdr:col>6</xdr:col>
          <xdr:colOff>428625</xdr:colOff>
          <xdr:row>41</xdr:row>
          <xdr:rowOff>28575</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40</xdr:row>
          <xdr:rowOff>123825</xdr:rowOff>
        </xdr:from>
        <xdr:to>
          <xdr:col>6</xdr:col>
          <xdr:colOff>428625</xdr:colOff>
          <xdr:row>42</xdr:row>
          <xdr:rowOff>28575</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41</xdr:row>
          <xdr:rowOff>123825</xdr:rowOff>
        </xdr:from>
        <xdr:to>
          <xdr:col>6</xdr:col>
          <xdr:colOff>428625</xdr:colOff>
          <xdr:row>43</xdr:row>
          <xdr:rowOff>28575</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42</xdr:row>
          <xdr:rowOff>123825</xdr:rowOff>
        </xdr:from>
        <xdr:to>
          <xdr:col>6</xdr:col>
          <xdr:colOff>428625</xdr:colOff>
          <xdr:row>44</xdr:row>
          <xdr:rowOff>28575</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43</xdr:row>
          <xdr:rowOff>123825</xdr:rowOff>
        </xdr:from>
        <xdr:to>
          <xdr:col>6</xdr:col>
          <xdr:colOff>428625</xdr:colOff>
          <xdr:row>45</xdr:row>
          <xdr:rowOff>28575</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50</xdr:row>
          <xdr:rowOff>123825</xdr:rowOff>
        </xdr:from>
        <xdr:to>
          <xdr:col>6</xdr:col>
          <xdr:colOff>428625</xdr:colOff>
          <xdr:row>52</xdr:row>
          <xdr:rowOff>28575</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52</xdr:row>
          <xdr:rowOff>123825</xdr:rowOff>
        </xdr:from>
        <xdr:to>
          <xdr:col>6</xdr:col>
          <xdr:colOff>428625</xdr:colOff>
          <xdr:row>54</xdr:row>
          <xdr:rowOff>28575</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53</xdr:row>
          <xdr:rowOff>123825</xdr:rowOff>
        </xdr:from>
        <xdr:to>
          <xdr:col>6</xdr:col>
          <xdr:colOff>428625</xdr:colOff>
          <xdr:row>55</xdr:row>
          <xdr:rowOff>28575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51</xdr:row>
          <xdr:rowOff>123825</xdr:rowOff>
        </xdr:from>
        <xdr:to>
          <xdr:col>6</xdr:col>
          <xdr:colOff>428625</xdr:colOff>
          <xdr:row>53</xdr:row>
          <xdr:rowOff>28575</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54</xdr:row>
          <xdr:rowOff>123825</xdr:rowOff>
        </xdr:from>
        <xdr:to>
          <xdr:col>6</xdr:col>
          <xdr:colOff>428625</xdr:colOff>
          <xdr:row>56</xdr:row>
          <xdr:rowOff>28575</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47</xdr:row>
          <xdr:rowOff>123825</xdr:rowOff>
        </xdr:from>
        <xdr:to>
          <xdr:col>11</xdr:col>
          <xdr:colOff>571500</xdr:colOff>
          <xdr:row>49</xdr:row>
          <xdr:rowOff>28575</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33</xdr:row>
          <xdr:rowOff>114300</xdr:rowOff>
        </xdr:from>
        <xdr:to>
          <xdr:col>11</xdr:col>
          <xdr:colOff>571500</xdr:colOff>
          <xdr:row>35</xdr:row>
          <xdr:rowOff>19050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114300</xdr:rowOff>
        </xdr:from>
        <xdr:to>
          <xdr:col>6</xdr:col>
          <xdr:colOff>200025</xdr:colOff>
          <xdr:row>35</xdr:row>
          <xdr:rowOff>19050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114300</xdr:rowOff>
        </xdr:from>
        <xdr:to>
          <xdr:col>6</xdr:col>
          <xdr:colOff>219075</xdr:colOff>
          <xdr:row>49</xdr:row>
          <xdr:rowOff>19050</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49</xdr:row>
          <xdr:rowOff>285750</xdr:rowOff>
        </xdr:from>
        <xdr:to>
          <xdr:col>6</xdr:col>
          <xdr:colOff>428625</xdr:colOff>
          <xdr:row>51</xdr:row>
          <xdr:rowOff>38100</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276225</xdr:rowOff>
        </xdr:from>
        <xdr:to>
          <xdr:col>6</xdr:col>
          <xdr:colOff>428625</xdr:colOff>
          <xdr:row>37</xdr:row>
          <xdr:rowOff>28575</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35</xdr:row>
          <xdr:rowOff>276225</xdr:rowOff>
        </xdr:from>
        <xdr:to>
          <xdr:col>11</xdr:col>
          <xdr:colOff>400050</xdr:colOff>
          <xdr:row>37</xdr:row>
          <xdr:rowOff>28575</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10</xdr:col>
      <xdr:colOff>419100</xdr:colOff>
      <xdr:row>0</xdr:row>
      <xdr:rowOff>47625</xdr:rowOff>
    </xdr:from>
    <xdr:to>
      <xdr:col>11</xdr:col>
      <xdr:colOff>600075</xdr:colOff>
      <xdr:row>3</xdr:row>
      <xdr:rowOff>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9950" y="47625"/>
          <a:ext cx="790575" cy="5238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11</xdr:col>
          <xdr:colOff>180975</xdr:colOff>
          <xdr:row>5</xdr:row>
          <xdr:rowOff>123825</xdr:rowOff>
        </xdr:from>
        <xdr:to>
          <xdr:col>11</xdr:col>
          <xdr:colOff>561975</xdr:colOff>
          <xdr:row>5</xdr:row>
          <xdr:rowOff>400050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xdr:row>
          <xdr:rowOff>66675</xdr:rowOff>
        </xdr:from>
        <xdr:to>
          <xdr:col>11</xdr:col>
          <xdr:colOff>561975</xdr:colOff>
          <xdr:row>7</xdr:row>
          <xdr:rowOff>342900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9</xdr:row>
          <xdr:rowOff>19050</xdr:rowOff>
        </xdr:from>
        <xdr:to>
          <xdr:col>11</xdr:col>
          <xdr:colOff>561975</xdr:colOff>
          <xdr:row>10</xdr:row>
          <xdr:rowOff>19050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11</xdr:row>
          <xdr:rowOff>66675</xdr:rowOff>
        </xdr:from>
        <xdr:to>
          <xdr:col>11</xdr:col>
          <xdr:colOff>561975</xdr:colOff>
          <xdr:row>11</xdr:row>
          <xdr:rowOff>342900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0</xdr:row>
      <xdr:rowOff>57150</xdr:rowOff>
    </xdr:from>
    <xdr:to>
      <xdr:col>7</xdr:col>
      <xdr:colOff>561975</xdr:colOff>
      <xdr:row>3</xdr:row>
      <xdr:rowOff>9525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0" y="57150"/>
          <a:ext cx="790575" cy="5238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5.v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2" Type="http://schemas.openxmlformats.org/officeDocument/2006/relationships/drawing" Target="../drawings/drawing7.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7.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3"/>
  <sheetViews>
    <sheetView tabSelected="1" workbookViewId="0">
      <selection sqref="A1:M1"/>
    </sheetView>
  </sheetViews>
  <sheetFormatPr defaultRowHeight="15" x14ac:dyDescent="0.25"/>
  <sheetData>
    <row r="1" spans="1:13" x14ac:dyDescent="0.25">
      <c r="A1" s="86" t="s">
        <v>71</v>
      </c>
      <c r="B1" s="86"/>
      <c r="C1" s="86"/>
      <c r="D1" s="86"/>
      <c r="E1" s="86"/>
      <c r="F1" s="86"/>
      <c r="G1" s="86"/>
      <c r="H1" s="86"/>
      <c r="I1" s="86"/>
      <c r="J1" s="86"/>
      <c r="K1" s="86"/>
      <c r="L1" s="86"/>
      <c r="M1" s="86"/>
    </row>
    <row r="2" spans="1:13" x14ac:dyDescent="0.25">
      <c r="A2" s="87" t="s">
        <v>180</v>
      </c>
      <c r="B2" s="87"/>
      <c r="C2" s="87"/>
      <c r="D2" s="87"/>
      <c r="E2" s="87"/>
      <c r="F2" s="87"/>
      <c r="G2" s="87"/>
      <c r="H2" s="87"/>
      <c r="I2" s="87"/>
      <c r="J2" s="87"/>
      <c r="K2" s="87"/>
      <c r="L2" s="87"/>
      <c r="M2" s="87"/>
    </row>
    <row r="4" spans="1:13" ht="89.25" customHeight="1" x14ac:dyDescent="0.25">
      <c r="A4" s="85" t="s">
        <v>179</v>
      </c>
      <c r="B4" s="85"/>
      <c r="C4" s="85"/>
      <c r="D4" s="85"/>
      <c r="E4" s="85"/>
      <c r="F4" s="85"/>
      <c r="G4" s="85"/>
      <c r="H4" s="85"/>
      <c r="I4" s="85"/>
      <c r="J4" s="85"/>
      <c r="K4" s="85"/>
      <c r="L4" s="85"/>
      <c r="M4" s="85"/>
    </row>
    <row r="6" spans="1:13" x14ac:dyDescent="0.25">
      <c r="A6" t="s">
        <v>22</v>
      </c>
      <c r="K6" s="8"/>
    </row>
    <row r="7" spans="1:13" x14ac:dyDescent="0.25">
      <c r="A7" t="s">
        <v>40</v>
      </c>
      <c r="F7" s="9"/>
      <c r="K7" s="17" t="s">
        <v>41</v>
      </c>
    </row>
    <row r="8" spans="1:13" x14ac:dyDescent="0.25">
      <c r="F8" s="9"/>
    </row>
    <row r="9" spans="1:13" x14ac:dyDescent="0.25">
      <c r="A9" t="s">
        <v>72</v>
      </c>
      <c r="F9" s="9"/>
    </row>
    <row r="10" spans="1:13" x14ac:dyDescent="0.25">
      <c r="F10" s="9"/>
    </row>
    <row r="11" spans="1:13" x14ac:dyDescent="0.25">
      <c r="A11" t="s">
        <v>11</v>
      </c>
    </row>
    <row r="13" spans="1:13" ht="30" customHeight="1" x14ac:dyDescent="0.25">
      <c r="A13" s="85" t="s">
        <v>171</v>
      </c>
      <c r="B13" s="85"/>
      <c r="C13" s="85"/>
      <c r="D13" s="85"/>
      <c r="E13" s="85"/>
      <c r="F13" s="85"/>
      <c r="G13" s="85"/>
      <c r="H13" s="85"/>
      <c r="I13" s="85"/>
      <c r="J13" s="85"/>
      <c r="K13" s="85"/>
      <c r="L13" s="85"/>
      <c r="M13" s="85"/>
    </row>
  </sheetData>
  <mergeCells count="4">
    <mergeCell ref="A4:M4"/>
    <mergeCell ref="A1:M1"/>
    <mergeCell ref="A13:M13"/>
    <mergeCell ref="A2:M2"/>
  </mergeCells>
  <pageMargins left="0.7" right="0.7" top="0.75" bottom="0.75" header="0.3" footer="0.3"/>
  <pageSetup orientation="landscape" r:id="rId1"/>
  <headerFooter>
    <oddFooter>&amp;L&amp;8Page: &amp;A&amp;R&amp;8Page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workbookViewId="0">
      <selection activeCell="A12" sqref="A12"/>
    </sheetView>
  </sheetViews>
  <sheetFormatPr defaultRowHeight="15" x14ac:dyDescent="0.25"/>
  <cols>
    <col min="1" max="1" width="20" customWidth="1"/>
    <col min="2" max="2" width="64" customWidth="1"/>
  </cols>
  <sheetData>
    <row r="1" spans="1:7" x14ac:dyDescent="0.25">
      <c r="A1" s="4" t="s">
        <v>12</v>
      </c>
      <c r="B1" s="66"/>
      <c r="C1" s="4"/>
      <c r="D1" s="4"/>
      <c r="E1" s="4"/>
      <c r="F1" s="4"/>
      <c r="G1" s="4"/>
    </row>
    <row r="2" spans="1:7" x14ac:dyDescent="0.25">
      <c r="A2" t="s">
        <v>13</v>
      </c>
      <c r="B2" s="65"/>
    </row>
    <row r="4" spans="1:7" x14ac:dyDescent="0.25">
      <c r="A4" s="2" t="s">
        <v>0</v>
      </c>
    </row>
    <row r="5" spans="1:7" x14ac:dyDescent="0.25">
      <c r="A5" t="s">
        <v>14</v>
      </c>
    </row>
    <row r="7" spans="1:7" x14ac:dyDescent="0.25">
      <c r="A7" t="s">
        <v>1</v>
      </c>
      <c r="B7" s="65"/>
    </row>
    <row r="8" spans="1:7" x14ac:dyDescent="0.25">
      <c r="A8" t="s">
        <v>2</v>
      </c>
      <c r="B8" s="65"/>
    </row>
    <row r="9" spans="1:7" x14ac:dyDescent="0.25">
      <c r="A9" t="s">
        <v>3</v>
      </c>
      <c r="B9" s="65"/>
    </row>
    <row r="10" spans="1:7" x14ac:dyDescent="0.25">
      <c r="A10" t="s">
        <v>4</v>
      </c>
      <c r="B10" s="65"/>
    </row>
    <row r="11" spans="1:7" x14ac:dyDescent="0.25">
      <c r="A11" t="s">
        <v>5</v>
      </c>
      <c r="B11" s="65"/>
    </row>
    <row r="12" spans="1:7" x14ac:dyDescent="0.25">
      <c r="A12" t="s">
        <v>6</v>
      </c>
      <c r="B12" s="65"/>
    </row>
    <row r="13" spans="1:7" x14ac:dyDescent="0.25">
      <c r="A13" t="s">
        <v>7</v>
      </c>
      <c r="B13" s="65"/>
    </row>
    <row r="14" spans="1:7" x14ac:dyDescent="0.25">
      <c r="A14" t="s">
        <v>8</v>
      </c>
      <c r="B14" s="65"/>
    </row>
    <row r="15" spans="1:7" x14ac:dyDescent="0.25">
      <c r="A15" t="s">
        <v>9</v>
      </c>
      <c r="B15" s="65"/>
    </row>
  </sheetData>
  <sheetProtection password="E842" sheet="1" objects="1" scenarios="1"/>
  <pageMargins left="0.7" right="0.7" top="0.75" bottom="0.75" header="0.3" footer="0.3"/>
  <pageSetup orientation="landscape" r:id="rId1"/>
  <headerFooter>
    <oddFooter>&amp;L&amp;8 2018 State HTC Attachment
Page: &amp;A
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O38"/>
  <sheetViews>
    <sheetView workbookViewId="0"/>
  </sheetViews>
  <sheetFormatPr defaultRowHeight="15" x14ac:dyDescent="0.25"/>
  <cols>
    <col min="1" max="1" width="19.7109375" bestFit="1" customWidth="1"/>
    <col min="9" max="9" width="10.85546875" customWidth="1"/>
  </cols>
  <sheetData>
    <row r="1" spans="1:41" x14ac:dyDescent="0.25">
      <c r="A1" s="4" t="s">
        <v>12</v>
      </c>
      <c r="B1" s="88">
        <f>ApplName</f>
        <v>0</v>
      </c>
      <c r="C1" s="88"/>
      <c r="D1" s="88"/>
      <c r="E1" s="88"/>
      <c r="F1" s="88"/>
      <c r="G1" s="88"/>
      <c r="H1" s="88"/>
      <c r="I1" s="88"/>
      <c r="J1" s="88"/>
      <c r="K1" s="4"/>
      <c r="L1" s="4"/>
      <c r="M1" s="4"/>
    </row>
    <row r="2" spans="1:41" x14ac:dyDescent="0.25">
      <c r="A2" t="s">
        <v>13</v>
      </c>
      <c r="B2" s="88">
        <f>ApplNmbr</f>
        <v>0</v>
      </c>
      <c r="C2" s="88"/>
      <c r="D2" s="88"/>
      <c r="E2" s="88"/>
      <c r="F2" s="88"/>
      <c r="G2" s="88"/>
      <c r="H2" s="88"/>
      <c r="I2" s="88"/>
      <c r="J2" s="88"/>
    </row>
    <row r="4" spans="1:41" x14ac:dyDescent="0.25">
      <c r="A4" s="3" t="s">
        <v>21</v>
      </c>
      <c r="G4" s="71" t="s">
        <v>42</v>
      </c>
      <c r="H4" s="71"/>
      <c r="I4" s="71"/>
      <c r="J4" s="71"/>
    </row>
    <row r="5" spans="1:41" x14ac:dyDescent="0.25">
      <c r="A5" s="3"/>
      <c r="G5" s="71" t="s">
        <v>43</v>
      </c>
      <c r="H5" s="71"/>
      <c r="I5" s="71"/>
      <c r="J5" s="71"/>
    </row>
    <row r="6" spans="1:41" x14ac:dyDescent="0.25">
      <c r="A6" s="16" t="s">
        <v>39</v>
      </c>
    </row>
    <row r="7" spans="1:41" ht="45" x14ac:dyDescent="0.25">
      <c r="A7" s="11" t="s">
        <v>32</v>
      </c>
      <c r="B7" s="5" t="s">
        <v>23</v>
      </c>
      <c r="C7" s="5" t="s">
        <v>24</v>
      </c>
      <c r="D7" s="5" t="s">
        <v>33</v>
      </c>
      <c r="E7" s="5" t="s">
        <v>25</v>
      </c>
      <c r="F7" s="5" t="s">
        <v>26</v>
      </c>
      <c r="G7" s="5" t="s">
        <v>31</v>
      </c>
      <c r="H7" s="5" t="s">
        <v>27</v>
      </c>
      <c r="I7" s="5" t="s">
        <v>28</v>
      </c>
      <c r="J7" s="5" t="s">
        <v>29</v>
      </c>
      <c r="K7" s="5" t="s">
        <v>30</v>
      </c>
      <c r="L7" s="5" t="s">
        <v>34</v>
      </c>
      <c r="AN7" s="12">
        <v>0.2</v>
      </c>
      <c r="AO7" t="s">
        <v>35</v>
      </c>
    </row>
    <row r="8" spans="1:41" x14ac:dyDescent="0.25">
      <c r="A8" s="67"/>
      <c r="B8" s="68"/>
      <c r="C8" s="68"/>
      <c r="D8" s="68"/>
      <c r="E8" s="69"/>
      <c r="F8" s="68"/>
      <c r="G8" s="68"/>
      <c r="H8" s="70"/>
      <c r="I8" s="70"/>
      <c r="J8" s="13">
        <f>H8+I8</f>
        <v>0</v>
      </c>
      <c r="K8" s="70"/>
      <c r="L8" s="13">
        <f>D8*H8</f>
        <v>0</v>
      </c>
      <c r="AN8" s="12">
        <v>0.3</v>
      </c>
      <c r="AO8" t="s">
        <v>36</v>
      </c>
    </row>
    <row r="9" spans="1:41" x14ac:dyDescent="0.25">
      <c r="A9" s="67"/>
      <c r="B9" s="68"/>
      <c r="C9" s="68"/>
      <c r="D9" s="68"/>
      <c r="E9" s="69"/>
      <c r="F9" s="68"/>
      <c r="G9" s="68"/>
      <c r="H9" s="70"/>
      <c r="I9" s="70"/>
      <c r="J9" s="13">
        <f t="shared" ref="J9:J31" si="0">H9+I9</f>
        <v>0</v>
      </c>
      <c r="K9" s="70"/>
      <c r="L9" s="13">
        <f t="shared" ref="L9:L31" si="1">D9*H9</f>
        <v>0</v>
      </c>
      <c r="AN9" s="12">
        <v>0.4</v>
      </c>
      <c r="AO9" t="s">
        <v>37</v>
      </c>
    </row>
    <row r="10" spans="1:41" x14ac:dyDescent="0.25">
      <c r="A10" s="67"/>
      <c r="B10" s="68"/>
      <c r="C10" s="68"/>
      <c r="D10" s="68"/>
      <c r="E10" s="69"/>
      <c r="F10" s="68"/>
      <c r="G10" s="68"/>
      <c r="H10" s="70"/>
      <c r="I10" s="70"/>
      <c r="J10" s="13">
        <f t="shared" si="0"/>
        <v>0</v>
      </c>
      <c r="K10" s="70"/>
      <c r="L10" s="13">
        <f t="shared" si="1"/>
        <v>0</v>
      </c>
      <c r="AN10" s="12">
        <v>0.5</v>
      </c>
      <c r="AO10" t="s">
        <v>38</v>
      </c>
    </row>
    <row r="11" spans="1:41" x14ac:dyDescent="0.25">
      <c r="A11" s="67"/>
      <c r="B11" s="68"/>
      <c r="C11" s="68"/>
      <c r="D11" s="68"/>
      <c r="E11" s="69"/>
      <c r="F11" s="68"/>
      <c r="G11" s="68"/>
      <c r="H11" s="70"/>
      <c r="I11" s="70"/>
      <c r="J11" s="13">
        <f t="shared" si="0"/>
        <v>0</v>
      </c>
      <c r="K11" s="70"/>
      <c r="L11" s="13">
        <f t="shared" si="1"/>
        <v>0</v>
      </c>
      <c r="AN11" s="12">
        <v>0.6</v>
      </c>
    </row>
    <row r="12" spans="1:41" x14ac:dyDescent="0.25">
      <c r="A12" s="67"/>
      <c r="B12" s="68"/>
      <c r="C12" s="68"/>
      <c r="D12" s="68"/>
      <c r="E12" s="69"/>
      <c r="F12" s="68"/>
      <c r="G12" s="68"/>
      <c r="H12" s="70"/>
      <c r="I12" s="70"/>
      <c r="J12" s="13">
        <f t="shared" si="0"/>
        <v>0</v>
      </c>
      <c r="K12" s="70"/>
      <c r="L12" s="13">
        <f t="shared" si="1"/>
        <v>0</v>
      </c>
      <c r="AN12" s="12">
        <v>0.7</v>
      </c>
    </row>
    <row r="13" spans="1:41" x14ac:dyDescent="0.25">
      <c r="A13" s="67"/>
      <c r="B13" s="68"/>
      <c r="C13" s="68"/>
      <c r="D13" s="68"/>
      <c r="E13" s="69"/>
      <c r="F13" s="68"/>
      <c r="G13" s="68"/>
      <c r="H13" s="70"/>
      <c r="I13" s="70"/>
      <c r="J13" s="13">
        <f t="shared" si="0"/>
        <v>0</v>
      </c>
      <c r="K13" s="70"/>
      <c r="L13" s="13">
        <f t="shared" si="1"/>
        <v>0</v>
      </c>
      <c r="AN13" s="12">
        <v>0.8</v>
      </c>
    </row>
    <row r="14" spans="1:41" x14ac:dyDescent="0.25">
      <c r="A14" s="67"/>
      <c r="B14" s="68"/>
      <c r="C14" s="68"/>
      <c r="D14" s="68"/>
      <c r="E14" s="69"/>
      <c r="F14" s="68"/>
      <c r="G14" s="68"/>
      <c r="H14" s="70"/>
      <c r="I14" s="70"/>
      <c r="J14" s="13">
        <f t="shared" si="0"/>
        <v>0</v>
      </c>
      <c r="K14" s="70"/>
      <c r="L14" s="13">
        <f t="shared" si="1"/>
        <v>0</v>
      </c>
    </row>
    <row r="15" spans="1:41" x14ac:dyDescent="0.25">
      <c r="A15" s="67"/>
      <c r="B15" s="68"/>
      <c r="C15" s="68"/>
      <c r="D15" s="68"/>
      <c r="E15" s="69"/>
      <c r="F15" s="68"/>
      <c r="G15" s="68"/>
      <c r="H15" s="70"/>
      <c r="I15" s="70"/>
      <c r="J15" s="13">
        <f t="shared" si="0"/>
        <v>0</v>
      </c>
      <c r="K15" s="70"/>
      <c r="L15" s="13">
        <f t="shared" si="1"/>
        <v>0</v>
      </c>
    </row>
    <row r="16" spans="1:41" x14ac:dyDescent="0.25">
      <c r="A16" s="67"/>
      <c r="B16" s="68"/>
      <c r="C16" s="68"/>
      <c r="D16" s="68"/>
      <c r="E16" s="69"/>
      <c r="F16" s="68"/>
      <c r="G16" s="68"/>
      <c r="H16" s="70"/>
      <c r="I16" s="70"/>
      <c r="J16" s="13">
        <f t="shared" si="0"/>
        <v>0</v>
      </c>
      <c r="K16" s="70"/>
      <c r="L16" s="13">
        <f t="shared" si="1"/>
        <v>0</v>
      </c>
    </row>
    <row r="17" spans="1:12" x14ac:dyDescent="0.25">
      <c r="A17" s="67"/>
      <c r="B17" s="68"/>
      <c r="C17" s="68"/>
      <c r="D17" s="68"/>
      <c r="E17" s="69"/>
      <c r="F17" s="68"/>
      <c r="G17" s="68"/>
      <c r="H17" s="70"/>
      <c r="I17" s="70"/>
      <c r="J17" s="13">
        <f t="shared" si="0"/>
        <v>0</v>
      </c>
      <c r="K17" s="70"/>
      <c r="L17" s="13">
        <f t="shared" si="1"/>
        <v>0</v>
      </c>
    </row>
    <row r="18" spans="1:12" x14ac:dyDescent="0.25">
      <c r="A18" s="67"/>
      <c r="B18" s="68"/>
      <c r="C18" s="68"/>
      <c r="D18" s="68"/>
      <c r="E18" s="69"/>
      <c r="F18" s="68"/>
      <c r="G18" s="68"/>
      <c r="H18" s="70"/>
      <c r="I18" s="70"/>
      <c r="J18" s="13">
        <f t="shared" si="0"/>
        <v>0</v>
      </c>
      <c r="K18" s="70"/>
      <c r="L18" s="13">
        <f t="shared" si="1"/>
        <v>0</v>
      </c>
    </row>
    <row r="19" spans="1:12" x14ac:dyDescent="0.25">
      <c r="A19" s="67"/>
      <c r="B19" s="68"/>
      <c r="C19" s="68"/>
      <c r="D19" s="68"/>
      <c r="E19" s="69"/>
      <c r="F19" s="68"/>
      <c r="G19" s="68"/>
      <c r="H19" s="70"/>
      <c r="I19" s="70"/>
      <c r="J19" s="13">
        <f t="shared" si="0"/>
        <v>0</v>
      </c>
      <c r="K19" s="70"/>
      <c r="L19" s="13">
        <f t="shared" si="1"/>
        <v>0</v>
      </c>
    </row>
    <row r="20" spans="1:12" x14ac:dyDescent="0.25">
      <c r="A20" s="67"/>
      <c r="B20" s="68"/>
      <c r="C20" s="68"/>
      <c r="D20" s="68"/>
      <c r="E20" s="69"/>
      <c r="F20" s="68"/>
      <c r="G20" s="68"/>
      <c r="H20" s="70"/>
      <c r="I20" s="70"/>
      <c r="J20" s="13">
        <f t="shared" si="0"/>
        <v>0</v>
      </c>
      <c r="K20" s="70"/>
      <c r="L20" s="13">
        <f t="shared" si="1"/>
        <v>0</v>
      </c>
    </row>
    <row r="21" spans="1:12" x14ac:dyDescent="0.25">
      <c r="A21" s="67"/>
      <c r="B21" s="68"/>
      <c r="C21" s="68"/>
      <c r="D21" s="68"/>
      <c r="E21" s="69"/>
      <c r="F21" s="68"/>
      <c r="G21" s="68"/>
      <c r="H21" s="70"/>
      <c r="I21" s="70"/>
      <c r="J21" s="13">
        <f t="shared" si="0"/>
        <v>0</v>
      </c>
      <c r="K21" s="70"/>
      <c r="L21" s="13">
        <f t="shared" si="1"/>
        <v>0</v>
      </c>
    </row>
    <row r="22" spans="1:12" x14ac:dyDescent="0.25">
      <c r="A22" s="67"/>
      <c r="B22" s="68"/>
      <c r="C22" s="68"/>
      <c r="D22" s="68"/>
      <c r="E22" s="69"/>
      <c r="F22" s="68"/>
      <c r="G22" s="68"/>
      <c r="H22" s="70"/>
      <c r="I22" s="70"/>
      <c r="J22" s="13">
        <f t="shared" si="0"/>
        <v>0</v>
      </c>
      <c r="K22" s="70"/>
      <c r="L22" s="13">
        <f t="shared" si="1"/>
        <v>0</v>
      </c>
    </row>
    <row r="23" spans="1:12" x14ac:dyDescent="0.25">
      <c r="A23" s="67"/>
      <c r="B23" s="68"/>
      <c r="C23" s="68"/>
      <c r="D23" s="68"/>
      <c r="E23" s="69"/>
      <c r="F23" s="68"/>
      <c r="G23" s="68"/>
      <c r="H23" s="70"/>
      <c r="I23" s="70"/>
      <c r="J23" s="13">
        <f t="shared" si="0"/>
        <v>0</v>
      </c>
      <c r="K23" s="70"/>
      <c r="L23" s="13">
        <f t="shared" si="1"/>
        <v>0</v>
      </c>
    </row>
    <row r="24" spans="1:12" x14ac:dyDescent="0.25">
      <c r="A24" s="67"/>
      <c r="B24" s="68"/>
      <c r="C24" s="68"/>
      <c r="D24" s="68"/>
      <c r="E24" s="69"/>
      <c r="F24" s="68"/>
      <c r="G24" s="68"/>
      <c r="H24" s="70"/>
      <c r="I24" s="70"/>
      <c r="J24" s="13">
        <f t="shared" si="0"/>
        <v>0</v>
      </c>
      <c r="K24" s="70"/>
      <c r="L24" s="13">
        <f t="shared" si="1"/>
        <v>0</v>
      </c>
    </row>
    <row r="25" spans="1:12" x14ac:dyDescent="0.25">
      <c r="A25" s="67"/>
      <c r="B25" s="68"/>
      <c r="C25" s="68"/>
      <c r="D25" s="68"/>
      <c r="E25" s="69"/>
      <c r="F25" s="68"/>
      <c r="G25" s="68"/>
      <c r="H25" s="70"/>
      <c r="I25" s="70"/>
      <c r="J25" s="13">
        <f t="shared" si="0"/>
        <v>0</v>
      </c>
      <c r="K25" s="70"/>
      <c r="L25" s="13">
        <f t="shared" si="1"/>
        <v>0</v>
      </c>
    </row>
    <row r="26" spans="1:12" x14ac:dyDescent="0.25">
      <c r="A26" s="67"/>
      <c r="B26" s="68"/>
      <c r="C26" s="68"/>
      <c r="D26" s="68"/>
      <c r="E26" s="69"/>
      <c r="F26" s="68"/>
      <c r="G26" s="68"/>
      <c r="H26" s="70"/>
      <c r="I26" s="70"/>
      <c r="J26" s="13">
        <f t="shared" si="0"/>
        <v>0</v>
      </c>
      <c r="K26" s="70"/>
      <c r="L26" s="13">
        <f t="shared" si="1"/>
        <v>0</v>
      </c>
    </row>
    <row r="27" spans="1:12" x14ac:dyDescent="0.25">
      <c r="A27" s="67"/>
      <c r="B27" s="68"/>
      <c r="C27" s="68"/>
      <c r="D27" s="68"/>
      <c r="E27" s="69"/>
      <c r="F27" s="68"/>
      <c r="G27" s="68"/>
      <c r="H27" s="70"/>
      <c r="I27" s="70"/>
      <c r="J27" s="13">
        <f t="shared" si="0"/>
        <v>0</v>
      </c>
      <c r="K27" s="70"/>
      <c r="L27" s="13">
        <f t="shared" si="1"/>
        <v>0</v>
      </c>
    </row>
    <row r="28" spans="1:12" x14ac:dyDescent="0.25">
      <c r="A28" s="67"/>
      <c r="B28" s="68"/>
      <c r="C28" s="68"/>
      <c r="D28" s="68"/>
      <c r="E28" s="69"/>
      <c r="F28" s="68"/>
      <c r="G28" s="68"/>
      <c r="H28" s="70"/>
      <c r="I28" s="70"/>
      <c r="J28" s="13">
        <f t="shared" si="0"/>
        <v>0</v>
      </c>
      <c r="K28" s="70"/>
      <c r="L28" s="13">
        <f t="shared" si="1"/>
        <v>0</v>
      </c>
    </row>
    <row r="29" spans="1:12" x14ac:dyDescent="0.25">
      <c r="A29" s="67"/>
      <c r="B29" s="68"/>
      <c r="C29" s="68"/>
      <c r="D29" s="68"/>
      <c r="E29" s="69"/>
      <c r="F29" s="68"/>
      <c r="G29" s="68"/>
      <c r="H29" s="70"/>
      <c r="I29" s="70"/>
      <c r="J29" s="13">
        <f t="shared" si="0"/>
        <v>0</v>
      </c>
      <c r="K29" s="70"/>
      <c r="L29" s="13">
        <f t="shared" si="1"/>
        <v>0</v>
      </c>
    </row>
    <row r="30" spans="1:12" x14ac:dyDescent="0.25">
      <c r="A30" s="67"/>
      <c r="B30" s="68"/>
      <c r="C30" s="68"/>
      <c r="D30" s="68"/>
      <c r="E30" s="69"/>
      <c r="F30" s="68"/>
      <c r="G30" s="68"/>
      <c r="H30" s="70"/>
      <c r="I30" s="70"/>
      <c r="J30" s="13">
        <f t="shared" si="0"/>
        <v>0</v>
      </c>
      <c r="K30" s="70"/>
      <c r="L30" s="13">
        <f t="shared" si="1"/>
        <v>0</v>
      </c>
    </row>
    <row r="31" spans="1:12" x14ac:dyDescent="0.25">
      <c r="A31" s="67"/>
      <c r="B31" s="68"/>
      <c r="C31" s="68"/>
      <c r="D31" s="68"/>
      <c r="E31" s="69"/>
      <c r="F31" s="68"/>
      <c r="G31" s="68"/>
      <c r="H31" s="70"/>
      <c r="I31" s="70"/>
      <c r="J31" s="13">
        <f t="shared" si="0"/>
        <v>0</v>
      </c>
      <c r="K31" s="70"/>
      <c r="L31" s="13">
        <f t="shared" si="1"/>
        <v>0</v>
      </c>
    </row>
    <row r="32" spans="1:12" x14ac:dyDescent="0.25">
      <c r="B32" s="14"/>
      <c r="C32" s="14"/>
      <c r="D32" s="14"/>
      <c r="E32" s="15"/>
      <c r="F32" s="14"/>
      <c r="G32" s="14"/>
      <c r="H32" s="13"/>
      <c r="I32" s="13"/>
      <c r="J32" s="13"/>
      <c r="K32" s="13"/>
    </row>
    <row r="34" spans="1:12" x14ac:dyDescent="0.25">
      <c r="A34" t="s">
        <v>44</v>
      </c>
      <c r="K34" s="89"/>
      <c r="L34" s="90"/>
    </row>
    <row r="36" spans="1:12" x14ac:dyDescent="0.25">
      <c r="A36" t="s">
        <v>45</v>
      </c>
      <c r="K36" s="91">
        <f>SUM(L8:L31)</f>
        <v>0</v>
      </c>
      <c r="L36" s="92"/>
    </row>
    <row r="38" spans="1:12" ht="30.75" customHeight="1" x14ac:dyDescent="0.25">
      <c r="A38" s="85" t="s">
        <v>73</v>
      </c>
      <c r="B38" s="85"/>
      <c r="C38" s="85"/>
      <c r="D38" s="85"/>
      <c r="E38" s="85"/>
      <c r="F38" s="85"/>
      <c r="G38" s="85"/>
      <c r="H38" s="85"/>
      <c r="I38" s="85"/>
      <c r="J38" s="85"/>
      <c r="K38" s="93">
        <f>(K36-K34)*12</f>
        <v>0</v>
      </c>
      <c r="L38" s="93"/>
    </row>
  </sheetData>
  <sheetProtection password="E842" sheet="1" objects="1" scenarios="1"/>
  <mergeCells count="6">
    <mergeCell ref="B1:J1"/>
    <mergeCell ref="B2:J2"/>
    <mergeCell ref="K34:L34"/>
    <mergeCell ref="K36:L36"/>
    <mergeCell ref="A38:J38"/>
    <mergeCell ref="K38:L38"/>
  </mergeCells>
  <dataValidations count="2">
    <dataValidation type="list" allowBlank="1" showInputMessage="1" showErrorMessage="1" sqref="E8:E32">
      <formula1>$AN$7:$AN$13</formula1>
    </dataValidation>
    <dataValidation type="list" allowBlank="1" showInputMessage="1" showErrorMessage="1" sqref="A8:A31">
      <formula1>$AO$7:$AO$10</formula1>
    </dataValidation>
  </dataValidations>
  <pageMargins left="0.7" right="0.7" top="0.75" bottom="0.75" header="0.3" footer="0.3"/>
  <pageSetup orientation="landscape" r:id="rId1"/>
  <headerFooter>
    <oddFooter>&amp;L&amp;8 2018 State HTC Attachment
Page: &amp;A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8</xdr:col>
                    <xdr:colOff>390525</xdr:colOff>
                    <xdr:row>3</xdr:row>
                    <xdr:rowOff>180975</xdr:rowOff>
                  </from>
                  <to>
                    <xdr:col>8</xdr:col>
                    <xdr:colOff>695325</xdr:colOff>
                    <xdr:row>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4"/>
  <sheetViews>
    <sheetView workbookViewId="0"/>
  </sheetViews>
  <sheetFormatPr defaultRowHeight="15" x14ac:dyDescent="0.25"/>
  <cols>
    <col min="1" max="1" width="19.7109375" bestFit="1" customWidth="1"/>
    <col min="11" max="11" width="16.7109375" customWidth="1"/>
  </cols>
  <sheetData>
    <row r="1" spans="1:12" x14ac:dyDescent="0.25">
      <c r="A1" s="4" t="s">
        <v>12</v>
      </c>
      <c r="B1" s="88">
        <f>ApplName</f>
        <v>0</v>
      </c>
      <c r="C1" s="88"/>
      <c r="D1" s="88"/>
      <c r="E1" s="88"/>
      <c r="F1" s="88"/>
      <c r="G1" s="88"/>
      <c r="H1" s="88"/>
      <c r="I1" s="88"/>
      <c r="J1" s="88"/>
      <c r="K1" s="4"/>
      <c r="L1" s="4"/>
    </row>
    <row r="2" spans="1:12" x14ac:dyDescent="0.25">
      <c r="A2" t="s">
        <v>13</v>
      </c>
      <c r="B2" s="88">
        <f>ApplNmbr</f>
        <v>0</v>
      </c>
      <c r="C2" s="88"/>
      <c r="D2" s="88"/>
      <c r="E2" s="88"/>
      <c r="F2" s="88"/>
      <c r="G2" s="88"/>
      <c r="H2" s="88"/>
      <c r="I2" s="88"/>
      <c r="J2" s="88"/>
    </row>
    <row r="4" spans="1:12" x14ac:dyDescent="0.25">
      <c r="A4" s="3" t="s">
        <v>10</v>
      </c>
    </row>
    <row r="6" spans="1:12" x14ac:dyDescent="0.25">
      <c r="A6" t="s">
        <v>46</v>
      </c>
      <c r="K6" s="72"/>
    </row>
    <row r="8" spans="1:12" ht="30" customHeight="1" x14ac:dyDescent="0.25">
      <c r="A8" s="85" t="s">
        <v>47</v>
      </c>
      <c r="B8" s="85"/>
      <c r="C8" s="85"/>
      <c r="D8" s="85"/>
      <c r="E8" s="85"/>
      <c r="F8" s="85"/>
      <c r="G8" s="85"/>
      <c r="H8" s="85"/>
      <c r="I8" s="85"/>
      <c r="J8" s="85"/>
      <c r="K8" s="73"/>
    </row>
    <row r="10" spans="1:12" x14ac:dyDescent="0.25">
      <c r="A10" t="s">
        <v>172</v>
      </c>
      <c r="K10" s="74"/>
    </row>
    <row r="12" spans="1:12" x14ac:dyDescent="0.25">
      <c r="A12" t="s">
        <v>173</v>
      </c>
      <c r="K12" s="75"/>
    </row>
    <row r="14" spans="1:12" ht="30.75" customHeight="1" x14ac:dyDescent="0.25">
      <c r="A14" s="85" t="s">
        <v>174</v>
      </c>
      <c r="B14" s="85"/>
      <c r="C14" s="85"/>
      <c r="D14" s="85"/>
      <c r="E14" s="85"/>
      <c r="F14" s="85"/>
      <c r="G14" s="85"/>
      <c r="H14" s="85"/>
      <c r="I14" s="85"/>
      <c r="J14" s="85"/>
      <c r="K14" s="53" t="e">
        <f>(K8*K10*6)/K12</f>
        <v>#DIV/0!</v>
      </c>
    </row>
  </sheetData>
  <sheetProtection password="E842" sheet="1" objects="1" scenarios="1"/>
  <dataConsolidate/>
  <mergeCells count="4">
    <mergeCell ref="A14:J14"/>
    <mergeCell ref="B1:J1"/>
    <mergeCell ref="B2:J2"/>
    <mergeCell ref="A8:J8"/>
  </mergeCells>
  <dataValidations count="2">
    <dataValidation type="whole" allowBlank="1" showInputMessage="1" showErrorMessage="1" errorTitle="State HTC Request" error="Outside of the acceptable range" promptTitle="State HTC Request" prompt="Select a value from -0- to as much as the federal HTC amount noted above" sqref="K8">
      <formula1>0</formula1>
      <formula2>K6</formula2>
    </dataValidation>
    <dataValidation type="decimal" allowBlank="1" showInputMessage="1" showErrorMessage="1" sqref="K12">
      <formula1>0</formula1>
      <formula2>1</formula2>
    </dataValidation>
  </dataValidations>
  <pageMargins left="0.7" right="0.7" top="0.75" bottom="0.75" header="0.3" footer="0.3"/>
  <pageSetup orientation="landscape" r:id="rId1"/>
  <headerFooter>
    <oddFooter>&amp;L&amp;8 2018 State HTC Attachment
Page: &amp;A
Page &amp;P of &amp;N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1"/>
  <sheetViews>
    <sheetView workbookViewId="0"/>
  </sheetViews>
  <sheetFormatPr defaultRowHeight="15" x14ac:dyDescent="0.25"/>
  <cols>
    <col min="1" max="1" width="26.85546875" bestFit="1" customWidth="1"/>
    <col min="2" max="2" width="13.7109375" customWidth="1"/>
  </cols>
  <sheetData>
    <row r="1" spans="1:11" x14ac:dyDescent="0.25">
      <c r="A1" s="4" t="s">
        <v>12</v>
      </c>
      <c r="B1" s="88">
        <f>ApplName</f>
        <v>0</v>
      </c>
      <c r="C1" s="88"/>
      <c r="D1" s="88"/>
      <c r="E1" s="88"/>
      <c r="F1" s="88"/>
      <c r="G1" s="88"/>
      <c r="H1" s="88"/>
      <c r="I1" s="4"/>
      <c r="J1" s="4"/>
      <c r="K1" s="4"/>
    </row>
    <row r="2" spans="1:11" x14ac:dyDescent="0.25">
      <c r="A2" t="s">
        <v>13</v>
      </c>
      <c r="B2" s="88">
        <f>ApplNmbr</f>
        <v>0</v>
      </c>
      <c r="C2" s="88"/>
      <c r="D2" s="88"/>
      <c r="E2" s="88"/>
      <c r="F2" s="88"/>
      <c r="G2" s="88"/>
      <c r="H2" s="88"/>
    </row>
    <row r="4" spans="1:11" x14ac:dyDescent="0.25">
      <c r="A4" s="3" t="s">
        <v>19</v>
      </c>
    </row>
    <row r="7" spans="1:11" x14ac:dyDescent="0.25">
      <c r="A7" t="s">
        <v>62</v>
      </c>
      <c r="B7" s="70"/>
    </row>
    <row r="8" spans="1:11" x14ac:dyDescent="0.25">
      <c r="A8" t="s">
        <v>63</v>
      </c>
      <c r="B8" s="70"/>
    </row>
    <row r="9" spans="1:11" x14ac:dyDescent="0.25">
      <c r="A9" t="s">
        <v>64</v>
      </c>
      <c r="B9" s="70"/>
    </row>
    <row r="10" spans="1:11" x14ac:dyDescent="0.25">
      <c r="A10" t="s">
        <v>65</v>
      </c>
      <c r="B10" s="70"/>
    </row>
    <row r="11" spans="1:11" x14ac:dyDescent="0.25">
      <c r="A11" t="s">
        <v>66</v>
      </c>
      <c r="B11" s="70"/>
    </row>
    <row r="12" spans="1:11" x14ac:dyDescent="0.25">
      <c r="A12" t="s">
        <v>48</v>
      </c>
      <c r="B12" s="70"/>
    </row>
    <row r="13" spans="1:11" x14ac:dyDescent="0.25">
      <c r="A13" t="s">
        <v>49</v>
      </c>
      <c r="B13" s="70"/>
    </row>
    <row r="14" spans="1:11" x14ac:dyDescent="0.25">
      <c r="A14" t="s">
        <v>50</v>
      </c>
      <c r="B14" s="70"/>
    </row>
    <row r="15" spans="1:11" x14ac:dyDescent="0.25">
      <c r="A15" t="s">
        <v>51</v>
      </c>
      <c r="B15" s="70"/>
    </row>
    <row r="16" spans="1:11" x14ac:dyDescent="0.25">
      <c r="A16" t="s">
        <v>52</v>
      </c>
      <c r="B16" s="70"/>
    </row>
    <row r="17" spans="1:2" x14ac:dyDescent="0.25">
      <c r="A17" t="s">
        <v>53</v>
      </c>
      <c r="B17" s="70"/>
    </row>
    <row r="18" spans="1:2" x14ac:dyDescent="0.25">
      <c r="A18" t="s">
        <v>54</v>
      </c>
      <c r="B18" s="70"/>
    </row>
    <row r="19" spans="1:2" x14ac:dyDescent="0.25">
      <c r="A19" t="s">
        <v>55</v>
      </c>
      <c r="B19" s="18" t="e">
        <f>State_HTC_Equity</f>
        <v>#DIV/0!</v>
      </c>
    </row>
    <row r="20" spans="1:2" x14ac:dyDescent="0.25">
      <c r="A20" t="s">
        <v>56</v>
      </c>
      <c r="B20" s="70"/>
    </row>
    <row r="21" spans="1:2" x14ac:dyDescent="0.25">
      <c r="A21" t="s">
        <v>57</v>
      </c>
      <c r="B21" s="70"/>
    </row>
    <row r="22" spans="1:2" x14ac:dyDescent="0.25">
      <c r="A22" t="s">
        <v>58</v>
      </c>
      <c r="B22" s="70"/>
    </row>
    <row r="23" spans="1:2" x14ac:dyDescent="0.25">
      <c r="A23" t="s">
        <v>59</v>
      </c>
      <c r="B23" s="70"/>
    </row>
    <row r="24" spans="1:2" x14ac:dyDescent="0.25">
      <c r="A24" t="s">
        <v>60</v>
      </c>
      <c r="B24" s="70"/>
    </row>
    <row r="25" spans="1:2" ht="5.25" customHeight="1" x14ac:dyDescent="0.25">
      <c r="B25" s="13"/>
    </row>
    <row r="26" spans="1:2" x14ac:dyDescent="0.25">
      <c r="A26" t="s">
        <v>61</v>
      </c>
      <c r="B26" s="13" t="e">
        <f>SUM(B7:B24)</f>
        <v>#DIV/0!</v>
      </c>
    </row>
    <row r="29" spans="1:2" x14ac:dyDescent="0.25">
      <c r="A29" t="s">
        <v>68</v>
      </c>
      <c r="B29" s="65"/>
    </row>
    <row r="31" spans="1:2" x14ac:dyDescent="0.25">
      <c r="A31" t="s">
        <v>69</v>
      </c>
      <c r="B31" s="13" t="e">
        <f>B26-B29</f>
        <v>#DIV/0!</v>
      </c>
    </row>
  </sheetData>
  <sheetProtection password="E842" sheet="1" objects="1" scenarios="1"/>
  <mergeCells count="2">
    <mergeCell ref="B1:H1"/>
    <mergeCell ref="B2:H2"/>
  </mergeCells>
  <pageMargins left="0.7" right="0.7" top="0.75" bottom="0.75" header="0.3" footer="0.3"/>
  <pageSetup orientation="landscape" r:id="rId1"/>
  <headerFooter>
    <oddFooter>&amp;L&amp;8 2018 State HTC Attachment
Page: &amp;A
Page &amp;P of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O15"/>
  <sheetViews>
    <sheetView workbookViewId="0"/>
  </sheetViews>
  <sheetFormatPr defaultRowHeight="15" x14ac:dyDescent="0.25"/>
  <cols>
    <col min="1" max="1" width="19.7109375" bestFit="1" customWidth="1"/>
  </cols>
  <sheetData>
    <row r="1" spans="1:41" x14ac:dyDescent="0.25">
      <c r="A1" s="4" t="s">
        <v>12</v>
      </c>
      <c r="B1" s="88">
        <f>ApplName</f>
        <v>0</v>
      </c>
      <c r="C1" s="88"/>
      <c r="D1" s="88"/>
      <c r="E1" s="88"/>
      <c r="F1" s="88"/>
      <c r="G1" s="88"/>
      <c r="H1" s="88"/>
      <c r="I1" s="88"/>
      <c r="J1" s="88"/>
      <c r="K1" s="4"/>
      <c r="L1" s="4"/>
      <c r="M1" s="4"/>
    </row>
    <row r="2" spans="1:41" x14ac:dyDescent="0.25">
      <c r="A2" t="s">
        <v>13</v>
      </c>
      <c r="B2" s="88">
        <f>ApplNmbr</f>
        <v>0</v>
      </c>
      <c r="C2" s="88"/>
      <c r="D2" s="88"/>
      <c r="E2" s="88"/>
      <c r="F2" s="88"/>
      <c r="G2" s="88"/>
      <c r="H2" s="88"/>
      <c r="I2" s="88"/>
      <c r="J2" s="88"/>
    </row>
    <row r="4" spans="1:41" x14ac:dyDescent="0.25">
      <c r="A4" s="3" t="s">
        <v>148</v>
      </c>
    </row>
    <row r="6" spans="1:41" x14ac:dyDescent="0.25">
      <c r="A6" t="s">
        <v>149</v>
      </c>
      <c r="L6" s="76"/>
      <c r="AN6">
        <v>0</v>
      </c>
      <c r="AO6">
        <v>0</v>
      </c>
    </row>
    <row r="7" spans="1:41" x14ac:dyDescent="0.25">
      <c r="A7" s="94" t="s">
        <v>150</v>
      </c>
      <c r="B7" s="94"/>
      <c r="C7" s="94"/>
      <c r="D7" s="94"/>
      <c r="E7" s="94"/>
      <c r="F7" s="94"/>
      <c r="G7" s="94"/>
      <c r="H7" s="94"/>
      <c r="I7" s="94"/>
      <c r="J7" s="94"/>
      <c r="K7" s="94"/>
      <c r="L7" s="94"/>
      <c r="AN7">
        <v>12</v>
      </c>
      <c r="AO7">
        <v>20</v>
      </c>
    </row>
    <row r="8" spans="1:41" ht="30" customHeight="1" x14ac:dyDescent="0.25">
      <c r="A8" s="95" t="s">
        <v>151</v>
      </c>
      <c r="B8" s="95"/>
      <c r="C8" s="95"/>
      <c r="D8" s="95"/>
      <c r="E8" s="95"/>
      <c r="F8" s="95"/>
      <c r="G8" s="95"/>
      <c r="H8" s="95"/>
      <c r="I8" s="95"/>
      <c r="J8" s="95"/>
      <c r="K8" s="55"/>
      <c r="L8" s="55"/>
    </row>
    <row r="10" spans="1:41" x14ac:dyDescent="0.25">
      <c r="A10" t="s">
        <v>152</v>
      </c>
      <c r="L10" s="76"/>
    </row>
    <row r="11" spans="1:41" x14ac:dyDescent="0.25">
      <c r="A11" s="94" t="s">
        <v>153</v>
      </c>
      <c r="B11" s="94"/>
      <c r="C11" s="94"/>
      <c r="D11" s="94"/>
      <c r="E11" s="94"/>
      <c r="F11" s="94"/>
      <c r="G11" s="94"/>
      <c r="H11" s="94"/>
      <c r="I11" s="94"/>
      <c r="J11" s="94"/>
      <c r="K11" s="94"/>
      <c r="L11" s="94"/>
    </row>
    <row r="15" spans="1:41" x14ac:dyDescent="0.25">
      <c r="I15" s="2" t="s">
        <v>154</v>
      </c>
      <c r="L15" s="56">
        <f>L6+L10</f>
        <v>0</v>
      </c>
    </row>
  </sheetData>
  <sheetProtection password="E842" sheet="1" objects="1" scenarios="1"/>
  <mergeCells count="5">
    <mergeCell ref="A11:L11"/>
    <mergeCell ref="B1:J1"/>
    <mergeCell ref="B2:J2"/>
    <mergeCell ref="A7:L7"/>
    <mergeCell ref="A8:J8"/>
  </mergeCells>
  <dataValidations count="2">
    <dataValidation type="list" allowBlank="1" showInputMessage="1" showErrorMessage="1" sqref="L6">
      <formula1>$AN$6:$AN$7</formula1>
    </dataValidation>
    <dataValidation type="list" allowBlank="1" showInputMessage="1" showErrorMessage="1" sqref="L10">
      <formula1>$AO$6:$AO$7</formula1>
    </dataValidation>
  </dataValidations>
  <pageMargins left="0.7" right="0.7" top="0.75" bottom="0.75" header="0.3" footer="0.3"/>
  <pageSetup orientation="landscape" r:id="rId1"/>
  <headerFooter>
    <oddFooter>&amp;L&amp;8 2018 State HTC Attachment
Page: &amp;A
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66"/>
  <sheetViews>
    <sheetView workbookViewId="0"/>
  </sheetViews>
  <sheetFormatPr defaultRowHeight="15" x14ac:dyDescent="0.25"/>
  <cols>
    <col min="1" max="1" width="19.7109375" bestFit="1" customWidth="1"/>
    <col min="15" max="15" width="1.5703125" customWidth="1"/>
  </cols>
  <sheetData>
    <row r="1" spans="1:15" x14ac:dyDescent="0.25">
      <c r="A1" s="4" t="s">
        <v>12</v>
      </c>
      <c r="B1" s="88">
        <f>ApplName</f>
        <v>0</v>
      </c>
      <c r="C1" s="88"/>
      <c r="D1" s="88"/>
      <c r="E1" s="88"/>
      <c r="F1" s="88"/>
      <c r="G1" s="88"/>
      <c r="H1" s="88"/>
      <c r="I1" s="88"/>
      <c r="J1" s="88"/>
      <c r="K1" s="4"/>
      <c r="L1" s="4"/>
      <c r="M1" s="4"/>
    </row>
    <row r="2" spans="1:15" x14ac:dyDescent="0.25">
      <c r="A2" t="s">
        <v>13</v>
      </c>
      <c r="B2" s="10">
        <f>ApplNmbr</f>
        <v>0</v>
      </c>
      <c r="C2" s="10"/>
      <c r="D2" s="10"/>
      <c r="E2" s="10"/>
      <c r="F2" s="10"/>
      <c r="G2" s="10"/>
      <c r="H2" s="10"/>
      <c r="I2" s="10"/>
      <c r="J2" s="10"/>
    </row>
    <row r="4" spans="1:15" x14ac:dyDescent="0.25">
      <c r="A4" s="3" t="s">
        <v>160</v>
      </c>
    </row>
    <row r="6" spans="1:15" x14ac:dyDescent="0.25">
      <c r="A6" s="20"/>
      <c r="B6" s="19"/>
      <c r="C6" s="19"/>
      <c r="D6" s="19"/>
      <c r="E6" s="19"/>
      <c r="F6" s="19"/>
      <c r="G6" s="19"/>
      <c r="H6" s="19"/>
      <c r="I6" s="19"/>
      <c r="J6" s="19"/>
      <c r="K6" s="19"/>
      <c r="L6" s="19"/>
      <c r="M6" s="19"/>
      <c r="N6" s="19"/>
      <c r="O6" s="19"/>
    </row>
    <row r="7" spans="1:15" x14ac:dyDescent="0.25">
      <c r="A7" s="113" t="s">
        <v>74</v>
      </c>
      <c r="B7" s="113"/>
      <c r="C7" s="113"/>
      <c r="D7" s="113"/>
      <c r="E7" s="113"/>
      <c r="F7" s="113"/>
      <c r="G7" s="113"/>
      <c r="H7" s="113"/>
      <c r="I7" s="113"/>
      <c r="J7" s="113"/>
      <c r="K7" s="113"/>
      <c r="L7" s="113"/>
      <c r="M7" s="113"/>
      <c r="N7" s="113"/>
      <c r="O7" s="19"/>
    </row>
    <row r="8" spans="1:15" ht="6.75" customHeight="1" x14ac:dyDescent="0.25">
      <c r="A8" s="21"/>
      <c r="B8" s="21"/>
      <c r="C8" s="21"/>
      <c r="D8" s="21"/>
      <c r="E8" s="21"/>
      <c r="F8" s="21"/>
      <c r="G8" s="21"/>
      <c r="H8" s="21"/>
      <c r="I8" s="21"/>
      <c r="J8" s="21"/>
      <c r="K8" s="21"/>
      <c r="L8" s="21"/>
      <c r="M8" s="21"/>
      <c r="N8" s="21"/>
      <c r="O8" s="19"/>
    </row>
    <row r="9" spans="1:15" ht="27.75" customHeight="1" x14ac:dyDescent="0.25">
      <c r="A9" s="114" t="s">
        <v>75</v>
      </c>
      <c r="B9" s="114"/>
      <c r="C9" s="114"/>
      <c r="D9" s="114"/>
      <c r="E9" s="114"/>
      <c r="F9" s="114"/>
      <c r="G9" s="114"/>
      <c r="H9" s="114"/>
      <c r="I9" s="114"/>
      <c r="J9" s="114"/>
      <c r="K9" s="114"/>
      <c r="L9" s="114"/>
      <c r="M9" s="114"/>
      <c r="N9" s="114"/>
      <c r="O9" s="19"/>
    </row>
    <row r="10" spans="1:15" ht="7.5" customHeight="1" x14ac:dyDescent="0.25">
      <c r="A10" s="22"/>
      <c r="B10" s="22"/>
      <c r="C10" s="22"/>
      <c r="D10" s="22"/>
      <c r="E10" s="22"/>
      <c r="F10" s="22"/>
      <c r="G10" s="22"/>
      <c r="H10" s="22"/>
      <c r="I10" s="22"/>
      <c r="J10" s="22"/>
      <c r="K10" s="22"/>
      <c r="L10" s="22"/>
      <c r="M10" s="22"/>
      <c r="N10" s="22"/>
      <c r="O10" s="19"/>
    </row>
    <row r="11" spans="1:15" ht="23.25" customHeight="1" x14ac:dyDescent="0.25">
      <c r="A11" s="114" t="s">
        <v>76</v>
      </c>
      <c r="B11" s="114"/>
      <c r="C11" s="114"/>
      <c r="D11" s="114"/>
      <c r="E11" s="114"/>
      <c r="F11" s="114"/>
      <c r="G11" s="114"/>
      <c r="H11" s="114"/>
      <c r="I11" s="114"/>
      <c r="J11" s="114"/>
      <c r="K11" s="114"/>
      <c r="L11" s="114"/>
      <c r="M11" s="114"/>
      <c r="N11" s="114"/>
      <c r="O11" s="19"/>
    </row>
    <row r="12" spans="1:15" ht="10.5" customHeight="1" x14ac:dyDescent="0.25">
      <c r="A12" s="19"/>
      <c r="B12" s="19"/>
      <c r="C12" s="19"/>
      <c r="D12" s="19"/>
      <c r="E12" s="19"/>
      <c r="F12" s="19"/>
      <c r="G12" s="19"/>
      <c r="H12" s="19"/>
      <c r="I12" s="19"/>
      <c r="J12" s="19"/>
      <c r="K12" s="19"/>
      <c r="L12" s="19"/>
      <c r="M12" s="19"/>
      <c r="N12" s="19"/>
      <c r="O12" s="19"/>
    </row>
    <row r="13" spans="1:15" ht="37.5" customHeight="1" x14ac:dyDescent="0.25">
      <c r="A13" s="99" t="s">
        <v>77</v>
      </c>
      <c r="B13" s="99"/>
      <c r="C13" s="99"/>
      <c r="D13" s="99"/>
      <c r="E13" s="99"/>
      <c r="F13" s="99"/>
      <c r="G13" s="99"/>
      <c r="H13" s="99"/>
      <c r="I13" s="99"/>
      <c r="J13" s="99"/>
      <c r="K13" s="99"/>
      <c r="L13" s="99"/>
      <c r="M13" s="99"/>
      <c r="N13" s="99"/>
      <c r="O13" s="19"/>
    </row>
    <row r="14" spans="1:15" ht="7.5" customHeight="1" x14ac:dyDescent="0.25">
      <c r="A14" s="19"/>
      <c r="B14" s="19"/>
      <c r="C14" s="19"/>
      <c r="D14" s="19"/>
      <c r="E14" s="19"/>
      <c r="F14" s="19"/>
      <c r="G14" s="19"/>
      <c r="H14" s="19"/>
      <c r="I14" s="19"/>
      <c r="J14" s="19"/>
      <c r="K14" s="19"/>
      <c r="L14" s="19"/>
      <c r="M14" s="19"/>
      <c r="N14" s="19"/>
      <c r="O14" s="19"/>
    </row>
    <row r="15" spans="1:15" x14ac:dyDescent="0.25">
      <c r="A15" s="108" t="s">
        <v>78</v>
      </c>
      <c r="B15" s="108"/>
      <c r="C15" s="108"/>
      <c r="D15" s="108"/>
      <c r="E15" s="108"/>
      <c r="F15" s="108"/>
      <c r="G15" s="108"/>
      <c r="H15" s="108"/>
      <c r="I15" s="108"/>
      <c r="J15" s="108"/>
      <c r="K15" s="108"/>
      <c r="L15" s="108"/>
      <c r="M15" s="108"/>
      <c r="N15" s="108"/>
      <c r="O15" s="19"/>
    </row>
    <row r="16" spans="1:15" ht="6" customHeight="1" x14ac:dyDescent="0.25">
      <c r="A16" s="19"/>
      <c r="B16" s="19"/>
      <c r="C16" s="19"/>
      <c r="D16" s="19"/>
      <c r="E16" s="19"/>
      <c r="F16" s="19"/>
      <c r="G16" s="19"/>
      <c r="H16" s="19"/>
      <c r="I16" s="19"/>
      <c r="J16" s="19"/>
      <c r="K16" s="19"/>
      <c r="L16" s="19"/>
      <c r="M16" s="19"/>
      <c r="N16" s="19"/>
      <c r="O16" s="19"/>
    </row>
    <row r="17" spans="1:15" ht="39" customHeight="1" x14ac:dyDescent="0.25">
      <c r="A17" s="99" t="s">
        <v>79</v>
      </c>
      <c r="B17" s="99"/>
      <c r="C17" s="99"/>
      <c r="D17" s="99"/>
      <c r="E17" s="99"/>
      <c r="F17" s="99"/>
      <c r="G17" s="99"/>
      <c r="H17" s="99"/>
      <c r="I17" s="99"/>
      <c r="J17" s="99"/>
      <c r="K17" s="99"/>
      <c r="L17" s="99"/>
      <c r="M17" s="99"/>
      <c r="N17" s="99"/>
      <c r="O17" s="19"/>
    </row>
    <row r="18" spans="1:15" ht="15.75" thickBot="1" x14ac:dyDescent="0.3">
      <c r="A18" s="19"/>
      <c r="B18" s="19"/>
      <c r="C18" s="19"/>
      <c r="D18" s="19"/>
      <c r="E18" s="19"/>
      <c r="F18" s="19"/>
      <c r="G18" s="19"/>
      <c r="H18" s="19"/>
      <c r="I18" s="19"/>
      <c r="J18" s="19"/>
      <c r="K18" s="19"/>
      <c r="L18" s="19"/>
      <c r="M18" s="19"/>
      <c r="N18" s="19"/>
      <c r="O18" s="19"/>
    </row>
    <row r="19" spans="1:15" ht="12" customHeight="1" thickBot="1" x14ac:dyDescent="0.3">
      <c r="A19" s="23" t="s">
        <v>80</v>
      </c>
      <c r="B19" s="24"/>
      <c r="C19" s="24"/>
      <c r="D19" s="24"/>
      <c r="E19" s="24"/>
      <c r="F19" s="24"/>
      <c r="G19" s="77">
        <v>0</v>
      </c>
      <c r="H19" s="19"/>
      <c r="I19" s="19"/>
      <c r="J19" s="19" t="s">
        <v>81</v>
      </c>
      <c r="K19" s="19"/>
      <c r="L19" s="19"/>
      <c r="M19" s="19"/>
      <c r="N19" s="19"/>
      <c r="O19" s="19"/>
    </row>
    <row r="20" spans="1:15" ht="12" customHeight="1" thickBot="1" x14ac:dyDescent="0.3">
      <c r="A20" s="25" t="s">
        <v>82</v>
      </c>
      <c r="B20" s="26"/>
      <c r="C20" s="26"/>
      <c r="D20" s="26"/>
      <c r="E20" s="26"/>
      <c r="F20" s="26"/>
      <c r="G20" s="77">
        <v>0</v>
      </c>
      <c r="H20" s="19"/>
      <c r="I20" s="19"/>
      <c r="J20" s="19" t="s">
        <v>83</v>
      </c>
      <c r="K20" s="19"/>
      <c r="L20" s="19"/>
      <c r="M20" s="19"/>
      <c r="N20" s="19"/>
      <c r="O20" s="19"/>
    </row>
    <row r="21" spans="1:15" ht="12" customHeight="1" x14ac:dyDescent="0.25">
      <c r="A21" s="19"/>
      <c r="B21" s="19"/>
      <c r="C21" s="19"/>
      <c r="D21" s="19"/>
      <c r="E21" s="19"/>
      <c r="F21" s="19"/>
      <c r="G21" s="27"/>
      <c r="H21" s="19"/>
      <c r="I21" s="19"/>
      <c r="J21" s="19" t="s">
        <v>84</v>
      </c>
      <c r="K21" s="19"/>
      <c r="L21" s="19"/>
      <c r="M21" s="19"/>
      <c r="N21" s="19"/>
      <c r="O21" s="19"/>
    </row>
    <row r="22" spans="1:15" ht="12" customHeight="1" x14ac:dyDescent="0.25">
      <c r="A22" s="23" t="s">
        <v>147</v>
      </c>
      <c r="B22" s="24"/>
      <c r="C22" s="24"/>
      <c r="D22" s="24"/>
      <c r="E22" s="24"/>
      <c r="F22" s="24"/>
      <c r="G22" s="48">
        <f>'Project Cost and Credit Calc'!K6</f>
        <v>0</v>
      </c>
      <c r="H22" s="19"/>
      <c r="I22" s="19"/>
      <c r="J22" s="19" t="s">
        <v>85</v>
      </c>
      <c r="K22" s="19"/>
      <c r="L22" s="19"/>
      <c r="M22" s="19"/>
      <c r="N22" s="19"/>
      <c r="O22" s="19"/>
    </row>
    <row r="23" spans="1:15" ht="12" customHeight="1" x14ac:dyDescent="0.25">
      <c r="A23" s="23" t="s">
        <v>145</v>
      </c>
      <c r="B23" s="24"/>
      <c r="C23" s="24"/>
      <c r="D23" s="24"/>
      <c r="E23" s="24"/>
      <c r="F23" s="24"/>
      <c r="G23" s="51">
        <f>'Project Cost and Credit Calc'!K8</f>
        <v>0</v>
      </c>
      <c r="H23" s="19"/>
      <c r="I23" s="19"/>
      <c r="J23" s="19"/>
      <c r="K23" s="19"/>
      <c r="L23" s="19"/>
      <c r="M23" s="19"/>
      <c r="N23" s="19"/>
      <c r="O23" s="19"/>
    </row>
    <row r="24" spans="1:15" ht="12" customHeight="1" thickBot="1" x14ac:dyDescent="0.3">
      <c r="A24" s="23" t="s">
        <v>146</v>
      </c>
      <c r="B24" s="24"/>
      <c r="C24" s="24"/>
      <c r="D24" s="24"/>
      <c r="E24" s="24"/>
      <c r="F24" s="24"/>
      <c r="G24" s="50">
        <f>G22+G23</f>
        <v>0</v>
      </c>
      <c r="H24" s="19"/>
      <c r="I24" s="19"/>
      <c r="J24" s="19"/>
      <c r="K24" s="19"/>
      <c r="L24" s="19"/>
      <c r="M24" s="19"/>
      <c r="N24" s="19"/>
      <c r="O24" s="19"/>
    </row>
    <row r="25" spans="1:15" ht="12" customHeight="1" thickBot="1" x14ac:dyDescent="0.3">
      <c r="A25" s="23" t="s">
        <v>86</v>
      </c>
      <c r="B25" s="24"/>
      <c r="C25" s="24"/>
      <c r="D25" s="24"/>
      <c r="E25" s="24"/>
      <c r="F25" s="24"/>
      <c r="G25" s="78">
        <v>0</v>
      </c>
      <c r="H25" s="19"/>
      <c r="I25" s="19"/>
      <c r="J25" s="19"/>
      <c r="K25" s="19"/>
      <c r="L25" s="19"/>
      <c r="M25" s="19"/>
      <c r="N25" s="19"/>
      <c r="O25" s="19"/>
    </row>
    <row r="26" spans="1:15" ht="12" customHeight="1" x14ac:dyDescent="0.25">
      <c r="A26" s="23" t="s">
        <v>87</v>
      </c>
      <c r="B26" s="24"/>
      <c r="C26" s="24"/>
      <c r="D26" s="24"/>
      <c r="E26" s="24"/>
      <c r="F26" s="24"/>
      <c r="G26" s="52">
        <f>G24-G25</f>
        <v>0</v>
      </c>
      <c r="H26" s="19"/>
      <c r="I26" s="19"/>
      <c r="J26" s="109" t="s">
        <v>88</v>
      </c>
      <c r="K26" s="110"/>
      <c r="L26" s="111"/>
      <c r="M26" s="19"/>
      <c r="N26" s="19"/>
      <c r="O26" s="19"/>
    </row>
    <row r="27" spans="1:15" ht="12" customHeight="1" thickBot="1" x14ac:dyDescent="0.3">
      <c r="A27" s="19"/>
      <c r="B27" s="19"/>
      <c r="C27" s="19"/>
      <c r="D27" s="19"/>
      <c r="E27" s="19"/>
      <c r="F27" s="19"/>
      <c r="G27" s="27"/>
      <c r="H27" s="19"/>
      <c r="I27" s="19"/>
      <c r="J27" s="29" t="s">
        <v>89</v>
      </c>
      <c r="K27" s="24"/>
      <c r="L27" s="30" t="s">
        <v>90</v>
      </c>
      <c r="M27" s="19"/>
      <c r="N27" s="19"/>
      <c r="O27" s="19"/>
    </row>
    <row r="28" spans="1:15" ht="12" customHeight="1" thickBot="1" x14ac:dyDescent="0.3">
      <c r="A28" s="23" t="s">
        <v>91</v>
      </c>
      <c r="B28" s="24"/>
      <c r="C28" s="24"/>
      <c r="D28" s="24"/>
      <c r="E28" s="24"/>
      <c r="F28" s="24"/>
      <c r="G28" s="78">
        <v>0</v>
      </c>
      <c r="H28" s="19"/>
      <c r="I28" s="19"/>
      <c r="J28" s="31" t="s">
        <v>92</v>
      </c>
      <c r="K28" s="32"/>
      <c r="L28" s="33">
        <v>400</v>
      </c>
      <c r="M28" s="19"/>
      <c r="N28" s="19"/>
      <c r="O28" s="19"/>
    </row>
    <row r="29" spans="1:15" ht="12" customHeight="1" x14ac:dyDescent="0.25">
      <c r="A29" s="23" t="s">
        <v>93</v>
      </c>
      <c r="B29" s="24"/>
      <c r="C29" s="24"/>
      <c r="D29" s="24"/>
      <c r="E29" s="24"/>
      <c r="F29" s="24"/>
      <c r="G29" s="52">
        <f>G26-G28</f>
        <v>0</v>
      </c>
      <c r="H29" s="19"/>
      <c r="I29" s="19"/>
      <c r="J29" s="31" t="s">
        <v>94</v>
      </c>
      <c r="K29" s="32"/>
      <c r="L29" s="33">
        <v>575</v>
      </c>
      <c r="M29" s="19"/>
      <c r="N29" s="19"/>
      <c r="O29" s="19"/>
    </row>
    <row r="30" spans="1:15" ht="12" customHeight="1" x14ac:dyDescent="0.25">
      <c r="A30" s="23" t="s">
        <v>95</v>
      </c>
      <c r="B30" s="24"/>
      <c r="C30" s="24"/>
      <c r="D30" s="24"/>
      <c r="E30" s="24"/>
      <c r="F30" s="24"/>
      <c r="G30" s="28">
        <f>G28+G29</f>
        <v>0</v>
      </c>
      <c r="H30" s="19"/>
      <c r="I30" s="19"/>
      <c r="J30" s="31" t="s">
        <v>96</v>
      </c>
      <c r="K30" s="32"/>
      <c r="L30" s="33">
        <v>825</v>
      </c>
      <c r="M30" s="19"/>
      <c r="N30" s="19"/>
      <c r="O30" s="19"/>
    </row>
    <row r="31" spans="1:15" ht="12" customHeight="1" x14ac:dyDescent="0.25">
      <c r="A31" s="19"/>
      <c r="B31" s="19"/>
      <c r="C31" s="19"/>
      <c r="D31" s="19"/>
      <c r="E31" s="19"/>
      <c r="F31" s="19"/>
      <c r="G31" s="19"/>
      <c r="H31" s="19"/>
      <c r="I31" s="19"/>
      <c r="J31" s="31" t="s">
        <v>97</v>
      </c>
      <c r="K31" s="32"/>
      <c r="L31" s="33">
        <v>1100</v>
      </c>
      <c r="M31" s="19"/>
      <c r="N31" s="19"/>
      <c r="O31" s="19"/>
    </row>
    <row r="32" spans="1:15" ht="12" customHeight="1" x14ac:dyDescent="0.25">
      <c r="A32" s="19"/>
      <c r="B32" s="19"/>
      <c r="C32" s="19"/>
      <c r="D32" s="19"/>
      <c r="E32" s="19"/>
      <c r="F32" s="19"/>
      <c r="G32" s="19"/>
      <c r="H32" s="19"/>
      <c r="I32" s="19"/>
      <c r="J32" s="34" t="s">
        <v>98</v>
      </c>
      <c r="K32" s="26"/>
      <c r="L32" s="35">
        <v>1200</v>
      </c>
      <c r="M32" s="19"/>
      <c r="N32" s="19"/>
      <c r="O32" s="19"/>
    </row>
    <row r="33" spans="1:15" ht="12" customHeight="1" x14ac:dyDescent="0.25">
      <c r="A33" s="19"/>
      <c r="B33" s="19"/>
      <c r="C33" s="19"/>
      <c r="D33" s="19"/>
      <c r="E33" s="19"/>
      <c r="F33" s="19"/>
      <c r="G33" s="19"/>
      <c r="H33" s="19"/>
      <c r="I33" s="19"/>
      <c r="J33" s="19"/>
      <c r="K33" s="19"/>
      <c r="L33" s="19"/>
      <c r="M33" s="19"/>
      <c r="N33" s="19"/>
      <c r="O33" s="19"/>
    </row>
    <row r="34" spans="1:15" ht="12" customHeight="1" x14ac:dyDescent="0.25">
      <c r="A34" s="19"/>
      <c r="B34" s="19"/>
      <c r="C34" s="19"/>
      <c r="D34" s="19"/>
      <c r="E34" s="82"/>
      <c r="F34" s="82"/>
      <c r="G34" s="82"/>
      <c r="H34" s="82"/>
      <c r="I34" s="82"/>
      <c r="J34" s="82"/>
      <c r="K34" s="82"/>
      <c r="L34" s="82"/>
      <c r="M34" s="82"/>
      <c r="N34" s="82"/>
      <c r="O34" s="19"/>
    </row>
    <row r="35" spans="1:15" ht="12" customHeight="1" x14ac:dyDescent="0.25">
      <c r="A35" s="29" t="s">
        <v>99</v>
      </c>
      <c r="B35" s="24"/>
      <c r="C35" s="24"/>
      <c r="D35" s="36"/>
      <c r="E35" s="82"/>
      <c r="F35" s="106" t="s">
        <v>100</v>
      </c>
      <c r="G35" s="106"/>
      <c r="H35" s="106"/>
      <c r="I35" s="106"/>
      <c r="J35" s="82"/>
      <c r="K35" s="82"/>
      <c r="L35" s="82" t="s">
        <v>101</v>
      </c>
      <c r="M35" s="82"/>
      <c r="N35" s="82"/>
      <c r="O35" s="19"/>
    </row>
    <row r="36" spans="1:15" ht="24" customHeight="1" thickBot="1" x14ac:dyDescent="0.3">
      <c r="A36" s="37" t="s">
        <v>102</v>
      </c>
      <c r="B36" s="61" t="s">
        <v>103</v>
      </c>
      <c r="C36" s="38" t="s">
        <v>104</v>
      </c>
      <c r="D36" s="62" t="s">
        <v>105</v>
      </c>
      <c r="E36" s="19"/>
      <c r="F36" s="39"/>
      <c r="G36" s="39" t="s">
        <v>106</v>
      </c>
      <c r="H36" s="39"/>
      <c r="I36" s="40" t="s">
        <v>107</v>
      </c>
      <c r="J36" s="19"/>
      <c r="K36" s="39"/>
      <c r="L36" s="39" t="s">
        <v>106</v>
      </c>
      <c r="M36" s="39"/>
      <c r="N36" s="40" t="s">
        <v>107</v>
      </c>
      <c r="O36" s="19"/>
    </row>
    <row r="37" spans="1:15" ht="12" customHeight="1" thickBot="1" x14ac:dyDescent="0.3">
      <c r="A37" s="23" t="s">
        <v>108</v>
      </c>
      <c r="B37" s="79">
        <v>0</v>
      </c>
      <c r="C37" s="49">
        <v>0.73</v>
      </c>
      <c r="D37" s="41">
        <f>B37*C37</f>
        <v>0</v>
      </c>
      <c r="E37" s="19"/>
      <c r="F37" s="81"/>
      <c r="G37" s="39" t="s">
        <v>109</v>
      </c>
      <c r="H37" s="39"/>
      <c r="I37" s="40">
        <v>30</v>
      </c>
      <c r="J37" s="19"/>
      <c r="K37" s="81"/>
      <c r="L37" s="39" t="s">
        <v>110</v>
      </c>
      <c r="M37" s="39"/>
      <c r="N37" s="40">
        <v>30</v>
      </c>
      <c r="O37" s="19"/>
    </row>
    <row r="38" spans="1:15" ht="12" customHeight="1" thickBot="1" x14ac:dyDescent="0.3">
      <c r="A38" s="23" t="s">
        <v>94</v>
      </c>
      <c r="B38" s="79">
        <v>0</v>
      </c>
      <c r="C38" s="49">
        <v>0.85</v>
      </c>
      <c r="D38" s="41">
        <f t="shared" ref="D38:D41" si="0">B38*C38</f>
        <v>0</v>
      </c>
      <c r="E38" s="19"/>
      <c r="F38" s="81"/>
      <c r="G38" s="39" t="s">
        <v>111</v>
      </c>
      <c r="H38" s="39"/>
      <c r="I38" s="40">
        <v>25</v>
      </c>
      <c r="J38" s="19"/>
      <c r="K38" s="81"/>
      <c r="L38" s="39" t="s">
        <v>112</v>
      </c>
      <c r="M38" s="39"/>
      <c r="N38" s="40">
        <v>25</v>
      </c>
      <c r="O38" s="19"/>
    </row>
    <row r="39" spans="1:15" ht="12" customHeight="1" thickBot="1" x14ac:dyDescent="0.3">
      <c r="A39" s="23" t="s">
        <v>96</v>
      </c>
      <c r="B39" s="79">
        <v>0</v>
      </c>
      <c r="C39" s="49">
        <v>1</v>
      </c>
      <c r="D39" s="41">
        <f t="shared" si="0"/>
        <v>0</v>
      </c>
      <c r="E39" s="19"/>
      <c r="F39" s="81"/>
      <c r="G39" s="39" t="s">
        <v>113</v>
      </c>
      <c r="H39" s="39"/>
      <c r="I39" s="40">
        <v>21</v>
      </c>
      <c r="J39" s="19"/>
      <c r="K39" s="81"/>
      <c r="L39" s="39" t="s">
        <v>114</v>
      </c>
      <c r="M39" s="39"/>
      <c r="N39" s="40">
        <v>21</v>
      </c>
      <c r="O39" s="19"/>
    </row>
    <row r="40" spans="1:15" ht="12" customHeight="1" thickBot="1" x14ac:dyDescent="0.3">
      <c r="A40" s="23" t="s">
        <v>97</v>
      </c>
      <c r="B40" s="79">
        <v>0</v>
      </c>
      <c r="C40" s="49">
        <v>1.2</v>
      </c>
      <c r="D40" s="41">
        <f t="shared" si="0"/>
        <v>0</v>
      </c>
      <c r="E40" s="19"/>
      <c r="F40" s="81"/>
      <c r="G40" s="39" t="s">
        <v>115</v>
      </c>
      <c r="H40" s="39"/>
      <c r="I40" s="40">
        <v>17</v>
      </c>
      <c r="J40" s="19"/>
      <c r="K40" s="81"/>
      <c r="L40" s="39" t="s">
        <v>116</v>
      </c>
      <c r="M40" s="39"/>
      <c r="N40" s="40">
        <v>17</v>
      </c>
      <c r="O40" s="19"/>
    </row>
    <row r="41" spans="1:15" ht="12" customHeight="1" thickBot="1" x14ac:dyDescent="0.3">
      <c r="A41" s="23" t="s">
        <v>98</v>
      </c>
      <c r="B41" s="79">
        <v>0</v>
      </c>
      <c r="C41" s="49">
        <v>1.38</v>
      </c>
      <c r="D41" s="41">
        <f t="shared" si="0"/>
        <v>0</v>
      </c>
      <c r="E41" s="19"/>
      <c r="F41" s="81"/>
      <c r="G41" s="39" t="s">
        <v>117</v>
      </c>
      <c r="H41" s="39"/>
      <c r="I41" s="40">
        <v>13</v>
      </c>
      <c r="J41" s="19"/>
      <c r="K41" s="81"/>
      <c r="L41" s="39" t="s">
        <v>118</v>
      </c>
      <c r="M41" s="39"/>
      <c r="N41" s="40">
        <v>13</v>
      </c>
      <c r="O41" s="19"/>
    </row>
    <row r="42" spans="1:15" ht="12" customHeight="1" x14ac:dyDescent="0.25">
      <c r="A42" s="100" t="s">
        <v>119</v>
      </c>
      <c r="B42" s="112"/>
      <c r="C42" s="102"/>
      <c r="D42" s="41">
        <f>SUM(D37:D41)</f>
        <v>0</v>
      </c>
      <c r="E42" s="19"/>
      <c r="F42" s="81"/>
      <c r="G42" s="39" t="s">
        <v>120</v>
      </c>
      <c r="H42" s="39"/>
      <c r="I42" s="40">
        <v>10</v>
      </c>
      <c r="J42" s="19"/>
      <c r="K42" s="81"/>
      <c r="L42" s="39" t="s">
        <v>121</v>
      </c>
      <c r="M42" s="39"/>
      <c r="N42" s="40">
        <v>10</v>
      </c>
      <c r="O42" s="19"/>
    </row>
    <row r="43" spans="1:15" ht="12" customHeight="1" x14ac:dyDescent="0.25">
      <c r="A43" s="100" t="s">
        <v>122</v>
      </c>
      <c r="B43" s="101"/>
      <c r="C43" s="102"/>
      <c r="D43" s="28">
        <f>G28</f>
        <v>0</v>
      </c>
      <c r="E43" s="19"/>
      <c r="F43" s="81"/>
      <c r="G43" s="39" t="s">
        <v>123</v>
      </c>
      <c r="H43" s="39"/>
      <c r="I43" s="40">
        <v>7</v>
      </c>
      <c r="J43" s="19"/>
      <c r="K43" s="81"/>
      <c r="L43" s="39" t="s">
        <v>124</v>
      </c>
      <c r="M43" s="39"/>
      <c r="N43" s="40">
        <v>7</v>
      </c>
      <c r="O43" s="19"/>
    </row>
    <row r="44" spans="1:15" ht="12" customHeight="1" x14ac:dyDescent="0.25">
      <c r="A44" s="100" t="s">
        <v>106</v>
      </c>
      <c r="B44" s="101"/>
      <c r="C44" s="102"/>
      <c r="D44" s="28" t="e">
        <f>D43/D42</f>
        <v>#DIV/0!</v>
      </c>
      <c r="E44" s="19"/>
      <c r="F44" s="81"/>
      <c r="G44" s="39" t="s">
        <v>125</v>
      </c>
      <c r="H44" s="39"/>
      <c r="I44" s="40">
        <v>4</v>
      </c>
      <c r="J44" s="19"/>
      <c r="K44" s="81"/>
      <c r="L44" s="39" t="s">
        <v>126</v>
      </c>
      <c r="M44" s="39"/>
      <c r="N44" s="40">
        <v>4</v>
      </c>
      <c r="O44" s="19"/>
    </row>
    <row r="45" spans="1:15" ht="12" customHeight="1" x14ac:dyDescent="0.25">
      <c r="A45" s="19"/>
      <c r="B45" s="19"/>
      <c r="C45" s="42"/>
      <c r="D45" s="19"/>
      <c r="E45" s="19"/>
      <c r="F45" s="81"/>
      <c r="G45" s="39" t="s">
        <v>127</v>
      </c>
      <c r="H45" s="39"/>
      <c r="I45" s="40">
        <v>0</v>
      </c>
      <c r="J45" s="19"/>
      <c r="K45" s="81"/>
      <c r="L45" s="39" t="s">
        <v>128</v>
      </c>
      <c r="M45" s="39"/>
      <c r="N45" s="40">
        <v>0</v>
      </c>
      <c r="O45" s="19"/>
    </row>
    <row r="46" spans="1:15" ht="12" customHeight="1" x14ac:dyDescent="0.25">
      <c r="A46" s="19"/>
      <c r="B46" s="19"/>
      <c r="C46" s="42"/>
      <c r="D46" s="19"/>
      <c r="E46" s="19"/>
      <c r="F46" s="82"/>
      <c r="G46" s="19"/>
      <c r="H46" s="19"/>
      <c r="I46" s="19"/>
      <c r="J46" s="19"/>
      <c r="K46" s="82"/>
      <c r="L46" s="19"/>
      <c r="M46" s="19"/>
      <c r="N46" s="19"/>
      <c r="O46" s="19"/>
    </row>
    <row r="47" spans="1:15" ht="12" customHeight="1" x14ac:dyDescent="0.25">
      <c r="A47" s="19"/>
      <c r="B47" s="19"/>
      <c r="C47" s="42"/>
      <c r="D47" s="19"/>
      <c r="E47" s="19"/>
      <c r="F47" s="19"/>
      <c r="G47" s="19"/>
      <c r="H47" s="19"/>
      <c r="I47" s="19"/>
      <c r="J47" s="19"/>
      <c r="K47" s="19"/>
      <c r="L47" s="19"/>
      <c r="M47" s="19"/>
      <c r="N47" s="19"/>
      <c r="O47" s="19"/>
    </row>
    <row r="48" spans="1:15" ht="12" customHeight="1" x14ac:dyDescent="0.25">
      <c r="A48" s="19"/>
      <c r="B48" s="19"/>
      <c r="C48" s="42"/>
      <c r="D48" s="19"/>
      <c r="E48" s="19"/>
      <c r="F48" s="19"/>
      <c r="G48" s="19"/>
      <c r="H48" s="19"/>
      <c r="I48" s="19"/>
      <c r="J48" s="19"/>
      <c r="K48" s="19"/>
      <c r="L48" s="19"/>
      <c r="M48" s="19"/>
      <c r="N48" s="19"/>
      <c r="O48" s="19"/>
    </row>
    <row r="49" spans="1:15" ht="12" customHeight="1" x14ac:dyDescent="0.25">
      <c r="A49" s="103" t="s">
        <v>129</v>
      </c>
      <c r="B49" s="104"/>
      <c r="C49" s="104"/>
      <c r="D49" s="105"/>
      <c r="E49" s="82"/>
      <c r="F49" s="106" t="s">
        <v>100</v>
      </c>
      <c r="G49" s="106"/>
      <c r="H49" s="106"/>
      <c r="I49" s="106"/>
      <c r="J49" s="82"/>
      <c r="K49" s="82"/>
      <c r="L49" s="82" t="s">
        <v>101</v>
      </c>
      <c r="M49" s="82"/>
      <c r="N49" s="82"/>
      <c r="O49" s="19"/>
    </row>
    <row r="50" spans="1:15" ht="24" customHeight="1" thickBot="1" x14ac:dyDescent="0.3">
      <c r="A50" s="43" t="s">
        <v>102</v>
      </c>
      <c r="B50" s="63" t="s">
        <v>103</v>
      </c>
      <c r="C50" s="44" t="s">
        <v>104</v>
      </c>
      <c r="D50" s="64" t="s">
        <v>105</v>
      </c>
      <c r="E50" s="19"/>
      <c r="F50" s="39"/>
      <c r="G50" s="39" t="s">
        <v>106</v>
      </c>
      <c r="H50" s="39"/>
      <c r="I50" s="40" t="s">
        <v>107</v>
      </c>
      <c r="J50" s="19"/>
      <c r="K50" s="39"/>
      <c r="L50" s="39" t="s">
        <v>106</v>
      </c>
      <c r="M50" s="39"/>
      <c r="N50" s="40" t="s">
        <v>107</v>
      </c>
      <c r="O50" s="19"/>
    </row>
    <row r="51" spans="1:15" ht="12" customHeight="1" thickBot="1" x14ac:dyDescent="0.3">
      <c r="A51" s="23" t="s">
        <v>108</v>
      </c>
      <c r="B51" s="79">
        <v>0</v>
      </c>
      <c r="C51" s="49">
        <v>0.73</v>
      </c>
      <c r="D51" s="41">
        <f>B51*C51</f>
        <v>0</v>
      </c>
      <c r="E51" s="19"/>
      <c r="F51" s="81"/>
      <c r="G51" s="39" t="s">
        <v>130</v>
      </c>
      <c r="H51" s="39"/>
      <c r="I51" s="40">
        <v>20</v>
      </c>
      <c r="J51" s="19"/>
      <c r="K51" s="81"/>
      <c r="L51" s="39" t="s">
        <v>131</v>
      </c>
      <c r="M51" s="39"/>
      <c r="N51" s="40">
        <v>20</v>
      </c>
      <c r="O51" s="19"/>
    </row>
    <row r="52" spans="1:15" ht="12" customHeight="1" thickBot="1" x14ac:dyDescent="0.3">
      <c r="A52" s="23" t="s">
        <v>94</v>
      </c>
      <c r="B52" s="79">
        <v>0</v>
      </c>
      <c r="C52" s="49">
        <v>0.85</v>
      </c>
      <c r="D52" s="41">
        <f t="shared" ref="D52:D55" si="1">B52*C52</f>
        <v>0</v>
      </c>
      <c r="E52" s="19"/>
      <c r="F52" s="81"/>
      <c r="G52" s="39" t="s">
        <v>132</v>
      </c>
      <c r="H52" s="39"/>
      <c r="I52" s="40">
        <v>16</v>
      </c>
      <c r="J52" s="19"/>
      <c r="K52" s="81"/>
      <c r="L52" s="39" t="s">
        <v>133</v>
      </c>
      <c r="M52" s="39"/>
      <c r="N52" s="40">
        <v>16</v>
      </c>
      <c r="O52" s="19"/>
    </row>
    <row r="53" spans="1:15" ht="12" customHeight="1" thickBot="1" x14ac:dyDescent="0.3">
      <c r="A53" s="23" t="s">
        <v>96</v>
      </c>
      <c r="B53" s="79">
        <v>0</v>
      </c>
      <c r="C53" s="49">
        <v>1</v>
      </c>
      <c r="D53" s="41">
        <f t="shared" si="1"/>
        <v>0</v>
      </c>
      <c r="E53" s="19"/>
      <c r="F53" s="81"/>
      <c r="G53" s="39" t="s">
        <v>134</v>
      </c>
      <c r="H53" s="39"/>
      <c r="I53" s="40">
        <v>12</v>
      </c>
      <c r="J53" s="19"/>
      <c r="K53" s="81"/>
      <c r="L53" s="39" t="s">
        <v>135</v>
      </c>
      <c r="M53" s="39"/>
      <c r="N53" s="40">
        <v>12</v>
      </c>
      <c r="O53" s="19"/>
    </row>
    <row r="54" spans="1:15" ht="12" customHeight="1" thickBot="1" x14ac:dyDescent="0.3">
      <c r="A54" s="23" t="s">
        <v>97</v>
      </c>
      <c r="B54" s="79">
        <v>0</v>
      </c>
      <c r="C54" s="49">
        <v>1.2</v>
      </c>
      <c r="D54" s="41">
        <f t="shared" si="1"/>
        <v>0</v>
      </c>
      <c r="E54" s="19"/>
      <c r="F54" s="81"/>
      <c r="G54" s="39" t="s">
        <v>136</v>
      </c>
      <c r="H54" s="39"/>
      <c r="I54" s="40">
        <v>8</v>
      </c>
      <c r="J54" s="19"/>
      <c r="K54" s="81"/>
      <c r="L54" s="39" t="s">
        <v>137</v>
      </c>
      <c r="M54" s="39"/>
      <c r="N54" s="40">
        <v>8</v>
      </c>
      <c r="O54" s="19"/>
    </row>
    <row r="55" spans="1:15" ht="12" customHeight="1" thickBot="1" x14ac:dyDescent="0.3">
      <c r="A55" s="23" t="s">
        <v>98</v>
      </c>
      <c r="B55" s="79">
        <v>0</v>
      </c>
      <c r="C55" s="49">
        <v>1.38</v>
      </c>
      <c r="D55" s="41">
        <f t="shared" si="1"/>
        <v>0</v>
      </c>
      <c r="E55" s="19"/>
      <c r="F55" s="81"/>
      <c r="G55" s="39" t="s">
        <v>138</v>
      </c>
      <c r="H55" s="39"/>
      <c r="I55" s="40">
        <v>4</v>
      </c>
      <c r="J55" s="19"/>
      <c r="K55" s="81"/>
      <c r="L55" s="39" t="s">
        <v>139</v>
      </c>
      <c r="M55" s="39"/>
      <c r="N55" s="40">
        <v>4</v>
      </c>
      <c r="O55" s="19"/>
    </row>
    <row r="56" spans="1:15" ht="12" customHeight="1" x14ac:dyDescent="0.25">
      <c r="A56" s="96" t="s">
        <v>119</v>
      </c>
      <c r="B56" s="107"/>
      <c r="C56" s="98"/>
      <c r="D56" s="41">
        <f>SUM(D51:D55)</f>
        <v>0</v>
      </c>
      <c r="E56" s="19"/>
      <c r="F56" s="81"/>
      <c r="G56" s="39" t="s">
        <v>140</v>
      </c>
      <c r="H56" s="39"/>
      <c r="I56" s="40">
        <v>0</v>
      </c>
      <c r="J56" s="19"/>
      <c r="K56" s="81"/>
      <c r="L56" s="39" t="s">
        <v>141</v>
      </c>
      <c r="M56" s="39"/>
      <c r="N56" s="40">
        <v>0</v>
      </c>
      <c r="O56" s="19"/>
    </row>
    <row r="57" spans="1:15" ht="12" customHeight="1" x14ac:dyDescent="0.25">
      <c r="A57" s="96" t="s">
        <v>122</v>
      </c>
      <c r="B57" s="97"/>
      <c r="C57" s="98"/>
      <c r="D57" s="28">
        <f>G29</f>
        <v>0</v>
      </c>
      <c r="E57" s="19"/>
      <c r="F57" s="82"/>
      <c r="G57" s="19"/>
      <c r="H57" s="19"/>
      <c r="I57" s="19"/>
      <c r="J57" s="19"/>
      <c r="K57" s="82"/>
      <c r="L57" s="19"/>
      <c r="M57" s="19"/>
      <c r="N57" s="19"/>
      <c r="O57" s="19"/>
    </row>
    <row r="58" spans="1:15" ht="12" customHeight="1" x14ac:dyDescent="0.25">
      <c r="A58" s="96" t="s">
        <v>106</v>
      </c>
      <c r="B58" s="97"/>
      <c r="C58" s="98"/>
      <c r="D58" s="28" t="e">
        <f>D57/D56</f>
        <v>#DIV/0!</v>
      </c>
      <c r="E58" s="19"/>
      <c r="F58" s="19"/>
      <c r="G58" s="19"/>
      <c r="H58" s="19"/>
      <c r="I58" s="19"/>
      <c r="J58" s="19"/>
      <c r="K58" s="19"/>
      <c r="L58" s="19"/>
      <c r="M58" s="19"/>
      <c r="N58" s="19"/>
      <c r="O58" s="19"/>
    </row>
    <row r="59" spans="1:15" ht="12" customHeight="1" x14ac:dyDescent="0.25">
      <c r="A59" s="19"/>
      <c r="B59" s="19"/>
      <c r="C59" s="19"/>
      <c r="D59" s="19"/>
      <c r="E59" s="19"/>
      <c r="F59" s="19"/>
      <c r="G59" s="19"/>
      <c r="H59" s="19"/>
      <c r="I59" s="19"/>
      <c r="J59" s="19"/>
      <c r="K59" s="19"/>
      <c r="L59" s="19"/>
      <c r="M59" s="19"/>
      <c r="N59" s="19"/>
      <c r="O59" s="19"/>
    </row>
    <row r="60" spans="1:15" ht="12" customHeight="1" thickBot="1" x14ac:dyDescent="0.3">
      <c r="A60" s="19"/>
      <c r="B60" s="19"/>
      <c r="C60" s="19"/>
      <c r="D60" s="19"/>
      <c r="E60" s="19"/>
      <c r="F60" s="19"/>
      <c r="G60" s="19"/>
      <c r="H60" s="19"/>
      <c r="I60" s="19"/>
      <c r="J60" s="19"/>
      <c r="K60" s="19"/>
      <c r="L60" s="19"/>
      <c r="M60" s="19"/>
      <c r="N60" s="19"/>
      <c r="O60" s="19"/>
    </row>
    <row r="61" spans="1:15" ht="12" customHeight="1" thickBot="1" x14ac:dyDescent="0.3">
      <c r="A61" s="45" t="s">
        <v>142</v>
      </c>
      <c r="B61" s="46"/>
      <c r="C61" s="46"/>
      <c r="D61" s="47" t="s">
        <v>143</v>
      </c>
      <c r="E61" s="80"/>
      <c r="F61" s="19"/>
      <c r="G61" s="19"/>
      <c r="H61" s="19"/>
      <c r="I61" s="19"/>
      <c r="J61" s="19"/>
      <c r="K61" s="19"/>
      <c r="L61" s="19"/>
      <c r="M61" s="19"/>
      <c r="N61" s="19"/>
      <c r="O61" s="19"/>
    </row>
    <row r="62" spans="1:15" ht="12" customHeight="1" x14ac:dyDescent="0.25">
      <c r="A62" s="19"/>
      <c r="B62" s="19"/>
      <c r="C62" s="19"/>
      <c r="D62" s="19"/>
      <c r="E62" s="19"/>
      <c r="F62" s="19"/>
      <c r="G62" s="19"/>
      <c r="H62" s="19"/>
      <c r="I62" s="19"/>
      <c r="J62" s="19"/>
      <c r="K62" s="19"/>
      <c r="L62" s="19"/>
      <c r="M62" s="19"/>
      <c r="N62" s="19"/>
      <c r="O62" s="19"/>
    </row>
    <row r="63" spans="1:15" ht="12" customHeight="1" x14ac:dyDescent="0.25">
      <c r="A63" s="19"/>
      <c r="B63" s="19"/>
      <c r="C63" s="19"/>
      <c r="D63" s="19"/>
      <c r="E63" s="19"/>
      <c r="F63" s="19"/>
      <c r="G63" s="19"/>
      <c r="H63" s="19"/>
      <c r="I63" s="19"/>
      <c r="J63" s="19"/>
      <c r="K63" s="19"/>
      <c r="L63" s="19"/>
      <c r="M63" s="19"/>
      <c r="N63" s="19"/>
      <c r="O63" s="19"/>
    </row>
    <row r="64" spans="1:15" ht="12" customHeight="1" x14ac:dyDescent="0.25">
      <c r="A64" s="99" t="s">
        <v>144</v>
      </c>
      <c r="B64" s="99"/>
      <c r="C64" s="99"/>
      <c r="D64" s="99"/>
      <c r="E64" s="99"/>
      <c r="F64" s="99"/>
      <c r="G64" s="99"/>
      <c r="H64" s="99"/>
      <c r="I64" s="99"/>
      <c r="J64" s="99"/>
      <c r="K64" s="99"/>
      <c r="L64" s="99"/>
      <c r="M64" s="99"/>
      <c r="N64" s="99"/>
      <c r="O64" s="19"/>
    </row>
    <row r="65" spans="1:15" ht="12" customHeight="1" x14ac:dyDescent="0.25">
      <c r="A65" s="19"/>
      <c r="B65" s="19"/>
      <c r="C65" s="19"/>
      <c r="D65" s="19"/>
      <c r="E65" s="19"/>
      <c r="F65" s="19"/>
      <c r="G65" s="19"/>
      <c r="H65" s="19"/>
      <c r="I65" s="19"/>
      <c r="J65" s="19"/>
      <c r="K65" s="19"/>
      <c r="L65" s="19"/>
      <c r="M65" s="19"/>
      <c r="N65" s="19"/>
      <c r="O65" s="19"/>
    </row>
    <row r="66" spans="1:15" ht="12" customHeight="1" x14ac:dyDescent="0.25">
      <c r="A66" s="19"/>
      <c r="B66" s="19"/>
      <c r="C66" s="19"/>
      <c r="D66" s="19"/>
      <c r="E66" s="19"/>
      <c r="F66" s="19"/>
      <c r="G66" s="19"/>
      <c r="H66" s="19"/>
      <c r="I66" s="19"/>
      <c r="J66" s="19"/>
      <c r="K66" s="19"/>
      <c r="L66" s="19"/>
      <c r="M66" s="19"/>
      <c r="N66" s="19"/>
      <c r="O66" s="19"/>
    </row>
  </sheetData>
  <sheetProtection password="E842" sheet="1" objects="1" scenarios="1"/>
  <mergeCells count="18">
    <mergeCell ref="B1:J1"/>
    <mergeCell ref="A7:N7"/>
    <mergeCell ref="A9:N9"/>
    <mergeCell ref="A11:N11"/>
    <mergeCell ref="A13:N13"/>
    <mergeCell ref="A15:N15"/>
    <mergeCell ref="A17:N17"/>
    <mergeCell ref="J26:L26"/>
    <mergeCell ref="F35:I35"/>
    <mergeCell ref="A42:C42"/>
    <mergeCell ref="A57:C57"/>
    <mergeCell ref="A58:C58"/>
    <mergeCell ref="A64:N64"/>
    <mergeCell ref="A43:C43"/>
    <mergeCell ref="A44:C44"/>
    <mergeCell ref="A49:D49"/>
    <mergeCell ref="F49:I49"/>
    <mergeCell ref="A56:C56"/>
  </mergeCells>
  <pageMargins left="0.7" right="0.7" top="0.75" bottom="0.75" header="0.3" footer="0.3"/>
  <pageSetup scale="88" fitToHeight="2" orientation="landscape" r:id="rId1"/>
  <headerFooter>
    <oddFooter>&amp;L&amp;8 2018 State HTC Attachment
Page: &amp;A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7" r:id="rId4" name="Check Box 37">
              <controlPr defaultSize="0" autoFill="0" autoLine="0" autoPict="0">
                <anchor moveWithCells="1">
                  <from>
                    <xdr:col>10</xdr:col>
                    <xdr:colOff>200025</xdr:colOff>
                    <xdr:row>36</xdr:row>
                    <xdr:rowOff>123825</xdr:rowOff>
                  </from>
                  <to>
                    <xdr:col>11</xdr:col>
                    <xdr:colOff>400050</xdr:colOff>
                    <xdr:row>38</xdr:row>
                    <xdr:rowOff>28575</xdr:rowOff>
                  </to>
                </anchor>
              </controlPr>
            </control>
          </mc:Choice>
        </mc:AlternateContent>
        <mc:AlternateContent xmlns:mc="http://schemas.openxmlformats.org/markup-compatibility/2006">
          <mc:Choice Requires="x14">
            <control shapeId="10278" r:id="rId5" name="Check Box 38">
              <controlPr defaultSize="0" autoFill="0" autoLine="0" autoPict="0">
                <anchor moveWithCells="1">
                  <from>
                    <xdr:col>10</xdr:col>
                    <xdr:colOff>200025</xdr:colOff>
                    <xdr:row>38</xdr:row>
                    <xdr:rowOff>123825</xdr:rowOff>
                  </from>
                  <to>
                    <xdr:col>11</xdr:col>
                    <xdr:colOff>400050</xdr:colOff>
                    <xdr:row>40</xdr:row>
                    <xdr:rowOff>28575</xdr:rowOff>
                  </to>
                </anchor>
              </controlPr>
            </control>
          </mc:Choice>
        </mc:AlternateContent>
        <mc:AlternateContent xmlns:mc="http://schemas.openxmlformats.org/markup-compatibility/2006">
          <mc:Choice Requires="x14">
            <control shapeId="10279" r:id="rId6" name="Check Box 39">
              <controlPr defaultSize="0" autoFill="0" autoLine="0" autoPict="0">
                <anchor moveWithCells="1">
                  <from>
                    <xdr:col>10</xdr:col>
                    <xdr:colOff>200025</xdr:colOff>
                    <xdr:row>37</xdr:row>
                    <xdr:rowOff>123825</xdr:rowOff>
                  </from>
                  <to>
                    <xdr:col>11</xdr:col>
                    <xdr:colOff>400050</xdr:colOff>
                    <xdr:row>39</xdr:row>
                    <xdr:rowOff>28575</xdr:rowOff>
                  </to>
                </anchor>
              </controlPr>
            </control>
          </mc:Choice>
        </mc:AlternateContent>
        <mc:AlternateContent xmlns:mc="http://schemas.openxmlformats.org/markup-compatibility/2006">
          <mc:Choice Requires="x14">
            <control shapeId="10280" r:id="rId7" name="Check Box 40">
              <controlPr defaultSize="0" autoFill="0" autoLine="0" autoPict="0">
                <anchor moveWithCells="1">
                  <from>
                    <xdr:col>10</xdr:col>
                    <xdr:colOff>200025</xdr:colOff>
                    <xdr:row>39</xdr:row>
                    <xdr:rowOff>123825</xdr:rowOff>
                  </from>
                  <to>
                    <xdr:col>11</xdr:col>
                    <xdr:colOff>400050</xdr:colOff>
                    <xdr:row>41</xdr:row>
                    <xdr:rowOff>28575</xdr:rowOff>
                  </to>
                </anchor>
              </controlPr>
            </control>
          </mc:Choice>
        </mc:AlternateContent>
        <mc:AlternateContent xmlns:mc="http://schemas.openxmlformats.org/markup-compatibility/2006">
          <mc:Choice Requires="x14">
            <control shapeId="10281" r:id="rId8" name="Check Box 41">
              <controlPr defaultSize="0" autoFill="0" autoLine="0" autoPict="0">
                <anchor moveWithCells="1">
                  <from>
                    <xdr:col>10</xdr:col>
                    <xdr:colOff>200025</xdr:colOff>
                    <xdr:row>40</xdr:row>
                    <xdr:rowOff>123825</xdr:rowOff>
                  </from>
                  <to>
                    <xdr:col>11</xdr:col>
                    <xdr:colOff>400050</xdr:colOff>
                    <xdr:row>42</xdr:row>
                    <xdr:rowOff>28575</xdr:rowOff>
                  </to>
                </anchor>
              </controlPr>
            </control>
          </mc:Choice>
        </mc:AlternateContent>
        <mc:AlternateContent xmlns:mc="http://schemas.openxmlformats.org/markup-compatibility/2006">
          <mc:Choice Requires="x14">
            <control shapeId="10282" r:id="rId9" name="Check Box 42">
              <controlPr defaultSize="0" autoFill="0" autoLine="0" autoPict="0">
                <anchor moveWithCells="1">
                  <from>
                    <xdr:col>10</xdr:col>
                    <xdr:colOff>200025</xdr:colOff>
                    <xdr:row>41</xdr:row>
                    <xdr:rowOff>123825</xdr:rowOff>
                  </from>
                  <to>
                    <xdr:col>11</xdr:col>
                    <xdr:colOff>400050</xdr:colOff>
                    <xdr:row>43</xdr:row>
                    <xdr:rowOff>28575</xdr:rowOff>
                  </to>
                </anchor>
              </controlPr>
            </control>
          </mc:Choice>
        </mc:AlternateContent>
        <mc:AlternateContent xmlns:mc="http://schemas.openxmlformats.org/markup-compatibility/2006">
          <mc:Choice Requires="x14">
            <control shapeId="10283" r:id="rId10" name="Check Box 43">
              <controlPr defaultSize="0" autoFill="0" autoLine="0" autoPict="0">
                <anchor moveWithCells="1">
                  <from>
                    <xdr:col>10</xdr:col>
                    <xdr:colOff>200025</xdr:colOff>
                    <xdr:row>42</xdr:row>
                    <xdr:rowOff>123825</xdr:rowOff>
                  </from>
                  <to>
                    <xdr:col>11</xdr:col>
                    <xdr:colOff>400050</xdr:colOff>
                    <xdr:row>44</xdr:row>
                    <xdr:rowOff>28575</xdr:rowOff>
                  </to>
                </anchor>
              </controlPr>
            </control>
          </mc:Choice>
        </mc:AlternateContent>
        <mc:AlternateContent xmlns:mc="http://schemas.openxmlformats.org/markup-compatibility/2006">
          <mc:Choice Requires="x14">
            <control shapeId="10284" r:id="rId11" name="Check Box 44">
              <controlPr defaultSize="0" autoFill="0" autoLine="0" autoPict="0">
                <anchor moveWithCells="1">
                  <from>
                    <xdr:col>10</xdr:col>
                    <xdr:colOff>200025</xdr:colOff>
                    <xdr:row>43</xdr:row>
                    <xdr:rowOff>123825</xdr:rowOff>
                  </from>
                  <to>
                    <xdr:col>11</xdr:col>
                    <xdr:colOff>400050</xdr:colOff>
                    <xdr:row>45</xdr:row>
                    <xdr:rowOff>28575</xdr:rowOff>
                  </to>
                </anchor>
              </controlPr>
            </control>
          </mc:Choice>
        </mc:AlternateContent>
        <mc:AlternateContent xmlns:mc="http://schemas.openxmlformats.org/markup-compatibility/2006">
          <mc:Choice Requires="x14">
            <control shapeId="10285" r:id="rId12" name="Check Box 45">
              <controlPr defaultSize="0" autoFill="0" autoLine="0" autoPict="0">
                <anchor moveWithCells="1">
                  <from>
                    <xdr:col>10</xdr:col>
                    <xdr:colOff>228600</xdr:colOff>
                    <xdr:row>49</xdr:row>
                    <xdr:rowOff>257175</xdr:rowOff>
                  </from>
                  <to>
                    <xdr:col>11</xdr:col>
                    <xdr:colOff>428625</xdr:colOff>
                    <xdr:row>51</xdr:row>
                    <xdr:rowOff>47625</xdr:rowOff>
                  </to>
                </anchor>
              </controlPr>
            </control>
          </mc:Choice>
        </mc:AlternateContent>
        <mc:AlternateContent xmlns:mc="http://schemas.openxmlformats.org/markup-compatibility/2006">
          <mc:Choice Requires="x14">
            <control shapeId="10286" r:id="rId13" name="Check Box 46">
              <controlPr defaultSize="0" autoFill="0" autoLine="0" autoPict="0">
                <anchor moveWithCells="1">
                  <from>
                    <xdr:col>10</xdr:col>
                    <xdr:colOff>228600</xdr:colOff>
                    <xdr:row>50</xdr:row>
                    <xdr:rowOff>123825</xdr:rowOff>
                  </from>
                  <to>
                    <xdr:col>11</xdr:col>
                    <xdr:colOff>428625</xdr:colOff>
                    <xdr:row>52</xdr:row>
                    <xdr:rowOff>28575</xdr:rowOff>
                  </to>
                </anchor>
              </controlPr>
            </control>
          </mc:Choice>
        </mc:AlternateContent>
        <mc:AlternateContent xmlns:mc="http://schemas.openxmlformats.org/markup-compatibility/2006">
          <mc:Choice Requires="x14">
            <control shapeId="10287" r:id="rId14" name="Check Box 47">
              <controlPr defaultSize="0" autoFill="0" autoLine="0" autoPict="0">
                <anchor moveWithCells="1">
                  <from>
                    <xdr:col>10</xdr:col>
                    <xdr:colOff>228600</xdr:colOff>
                    <xdr:row>51</xdr:row>
                    <xdr:rowOff>123825</xdr:rowOff>
                  </from>
                  <to>
                    <xdr:col>11</xdr:col>
                    <xdr:colOff>428625</xdr:colOff>
                    <xdr:row>53</xdr:row>
                    <xdr:rowOff>28575</xdr:rowOff>
                  </to>
                </anchor>
              </controlPr>
            </control>
          </mc:Choice>
        </mc:AlternateContent>
        <mc:AlternateContent xmlns:mc="http://schemas.openxmlformats.org/markup-compatibility/2006">
          <mc:Choice Requires="x14">
            <control shapeId="10288" r:id="rId15" name="Check Box 48">
              <controlPr defaultSize="0" autoFill="0" autoLine="0" autoPict="0">
                <anchor moveWithCells="1">
                  <from>
                    <xdr:col>10</xdr:col>
                    <xdr:colOff>228600</xdr:colOff>
                    <xdr:row>52</xdr:row>
                    <xdr:rowOff>123825</xdr:rowOff>
                  </from>
                  <to>
                    <xdr:col>11</xdr:col>
                    <xdr:colOff>428625</xdr:colOff>
                    <xdr:row>54</xdr:row>
                    <xdr:rowOff>28575</xdr:rowOff>
                  </to>
                </anchor>
              </controlPr>
            </control>
          </mc:Choice>
        </mc:AlternateContent>
        <mc:AlternateContent xmlns:mc="http://schemas.openxmlformats.org/markup-compatibility/2006">
          <mc:Choice Requires="x14">
            <control shapeId="10289" r:id="rId16" name="Check Box 49">
              <controlPr defaultSize="0" autoFill="0" autoLine="0" autoPict="0">
                <anchor moveWithCells="1">
                  <from>
                    <xdr:col>10</xdr:col>
                    <xdr:colOff>228600</xdr:colOff>
                    <xdr:row>53</xdr:row>
                    <xdr:rowOff>123825</xdr:rowOff>
                  </from>
                  <to>
                    <xdr:col>11</xdr:col>
                    <xdr:colOff>428625</xdr:colOff>
                    <xdr:row>55</xdr:row>
                    <xdr:rowOff>28575</xdr:rowOff>
                  </to>
                </anchor>
              </controlPr>
            </control>
          </mc:Choice>
        </mc:AlternateContent>
        <mc:AlternateContent xmlns:mc="http://schemas.openxmlformats.org/markup-compatibility/2006">
          <mc:Choice Requires="x14">
            <control shapeId="10290" r:id="rId17" name="Check Box 50">
              <controlPr defaultSize="0" autoFill="0" autoLine="0" autoPict="0">
                <anchor moveWithCells="1">
                  <from>
                    <xdr:col>10</xdr:col>
                    <xdr:colOff>228600</xdr:colOff>
                    <xdr:row>54</xdr:row>
                    <xdr:rowOff>123825</xdr:rowOff>
                  </from>
                  <to>
                    <xdr:col>11</xdr:col>
                    <xdr:colOff>428625</xdr:colOff>
                    <xdr:row>56</xdr:row>
                    <xdr:rowOff>28575</xdr:rowOff>
                  </to>
                </anchor>
              </controlPr>
            </control>
          </mc:Choice>
        </mc:AlternateContent>
        <mc:AlternateContent xmlns:mc="http://schemas.openxmlformats.org/markup-compatibility/2006">
          <mc:Choice Requires="x14">
            <control shapeId="10291" r:id="rId18" name="Check Box 51">
              <controlPr defaultSize="0" autoFill="0" autoLine="0" autoPict="0">
                <anchor moveWithCells="1">
                  <from>
                    <xdr:col>5</xdr:col>
                    <xdr:colOff>228600</xdr:colOff>
                    <xdr:row>36</xdr:row>
                    <xdr:rowOff>123825</xdr:rowOff>
                  </from>
                  <to>
                    <xdr:col>6</xdr:col>
                    <xdr:colOff>428625</xdr:colOff>
                    <xdr:row>38</xdr:row>
                    <xdr:rowOff>28575</xdr:rowOff>
                  </to>
                </anchor>
              </controlPr>
            </control>
          </mc:Choice>
        </mc:AlternateContent>
        <mc:AlternateContent xmlns:mc="http://schemas.openxmlformats.org/markup-compatibility/2006">
          <mc:Choice Requires="x14">
            <control shapeId="10292" r:id="rId19" name="Check Box 52">
              <controlPr defaultSize="0" autoFill="0" autoLine="0" autoPict="0">
                <anchor moveWithCells="1">
                  <from>
                    <xdr:col>5</xdr:col>
                    <xdr:colOff>228600</xdr:colOff>
                    <xdr:row>37</xdr:row>
                    <xdr:rowOff>123825</xdr:rowOff>
                  </from>
                  <to>
                    <xdr:col>6</xdr:col>
                    <xdr:colOff>428625</xdr:colOff>
                    <xdr:row>39</xdr:row>
                    <xdr:rowOff>28575</xdr:rowOff>
                  </to>
                </anchor>
              </controlPr>
            </control>
          </mc:Choice>
        </mc:AlternateContent>
        <mc:AlternateContent xmlns:mc="http://schemas.openxmlformats.org/markup-compatibility/2006">
          <mc:Choice Requires="x14">
            <control shapeId="10293" r:id="rId20" name="Check Box 53">
              <controlPr defaultSize="0" autoFill="0" autoLine="0" autoPict="0">
                <anchor moveWithCells="1">
                  <from>
                    <xdr:col>5</xdr:col>
                    <xdr:colOff>228600</xdr:colOff>
                    <xdr:row>38</xdr:row>
                    <xdr:rowOff>123825</xdr:rowOff>
                  </from>
                  <to>
                    <xdr:col>6</xdr:col>
                    <xdr:colOff>428625</xdr:colOff>
                    <xdr:row>40</xdr:row>
                    <xdr:rowOff>28575</xdr:rowOff>
                  </to>
                </anchor>
              </controlPr>
            </control>
          </mc:Choice>
        </mc:AlternateContent>
        <mc:AlternateContent xmlns:mc="http://schemas.openxmlformats.org/markup-compatibility/2006">
          <mc:Choice Requires="x14">
            <control shapeId="10294" r:id="rId21" name="Check Box 54">
              <controlPr defaultSize="0" autoFill="0" autoLine="0" autoPict="0">
                <anchor moveWithCells="1">
                  <from>
                    <xdr:col>5</xdr:col>
                    <xdr:colOff>228600</xdr:colOff>
                    <xdr:row>39</xdr:row>
                    <xdr:rowOff>123825</xdr:rowOff>
                  </from>
                  <to>
                    <xdr:col>6</xdr:col>
                    <xdr:colOff>428625</xdr:colOff>
                    <xdr:row>41</xdr:row>
                    <xdr:rowOff>28575</xdr:rowOff>
                  </to>
                </anchor>
              </controlPr>
            </control>
          </mc:Choice>
        </mc:AlternateContent>
        <mc:AlternateContent xmlns:mc="http://schemas.openxmlformats.org/markup-compatibility/2006">
          <mc:Choice Requires="x14">
            <control shapeId="10295" r:id="rId22" name="Check Box 55">
              <controlPr defaultSize="0" autoFill="0" autoLine="0" autoPict="0">
                <anchor moveWithCells="1">
                  <from>
                    <xdr:col>5</xdr:col>
                    <xdr:colOff>228600</xdr:colOff>
                    <xdr:row>40</xdr:row>
                    <xdr:rowOff>123825</xdr:rowOff>
                  </from>
                  <to>
                    <xdr:col>6</xdr:col>
                    <xdr:colOff>428625</xdr:colOff>
                    <xdr:row>42</xdr:row>
                    <xdr:rowOff>28575</xdr:rowOff>
                  </to>
                </anchor>
              </controlPr>
            </control>
          </mc:Choice>
        </mc:AlternateContent>
        <mc:AlternateContent xmlns:mc="http://schemas.openxmlformats.org/markup-compatibility/2006">
          <mc:Choice Requires="x14">
            <control shapeId="10296" r:id="rId23" name="Check Box 56">
              <controlPr defaultSize="0" autoFill="0" autoLine="0" autoPict="0">
                <anchor moveWithCells="1">
                  <from>
                    <xdr:col>5</xdr:col>
                    <xdr:colOff>228600</xdr:colOff>
                    <xdr:row>41</xdr:row>
                    <xdr:rowOff>123825</xdr:rowOff>
                  </from>
                  <to>
                    <xdr:col>6</xdr:col>
                    <xdr:colOff>428625</xdr:colOff>
                    <xdr:row>43</xdr:row>
                    <xdr:rowOff>28575</xdr:rowOff>
                  </to>
                </anchor>
              </controlPr>
            </control>
          </mc:Choice>
        </mc:AlternateContent>
        <mc:AlternateContent xmlns:mc="http://schemas.openxmlformats.org/markup-compatibility/2006">
          <mc:Choice Requires="x14">
            <control shapeId="10297" r:id="rId24" name="Check Box 57">
              <controlPr defaultSize="0" autoFill="0" autoLine="0" autoPict="0">
                <anchor moveWithCells="1">
                  <from>
                    <xdr:col>5</xdr:col>
                    <xdr:colOff>228600</xdr:colOff>
                    <xdr:row>42</xdr:row>
                    <xdr:rowOff>123825</xdr:rowOff>
                  </from>
                  <to>
                    <xdr:col>6</xdr:col>
                    <xdr:colOff>428625</xdr:colOff>
                    <xdr:row>44</xdr:row>
                    <xdr:rowOff>28575</xdr:rowOff>
                  </to>
                </anchor>
              </controlPr>
            </control>
          </mc:Choice>
        </mc:AlternateContent>
        <mc:AlternateContent xmlns:mc="http://schemas.openxmlformats.org/markup-compatibility/2006">
          <mc:Choice Requires="x14">
            <control shapeId="10298" r:id="rId25" name="Check Box 58">
              <controlPr defaultSize="0" autoFill="0" autoLine="0" autoPict="0">
                <anchor moveWithCells="1">
                  <from>
                    <xdr:col>5</xdr:col>
                    <xdr:colOff>228600</xdr:colOff>
                    <xdr:row>43</xdr:row>
                    <xdr:rowOff>123825</xdr:rowOff>
                  </from>
                  <to>
                    <xdr:col>6</xdr:col>
                    <xdr:colOff>428625</xdr:colOff>
                    <xdr:row>45</xdr:row>
                    <xdr:rowOff>28575</xdr:rowOff>
                  </to>
                </anchor>
              </controlPr>
            </control>
          </mc:Choice>
        </mc:AlternateContent>
        <mc:AlternateContent xmlns:mc="http://schemas.openxmlformats.org/markup-compatibility/2006">
          <mc:Choice Requires="x14">
            <control shapeId="10300" r:id="rId26" name="Check Box 60">
              <controlPr defaultSize="0" autoFill="0" autoLine="0" autoPict="0">
                <anchor moveWithCells="1">
                  <from>
                    <xdr:col>5</xdr:col>
                    <xdr:colOff>228600</xdr:colOff>
                    <xdr:row>50</xdr:row>
                    <xdr:rowOff>123825</xdr:rowOff>
                  </from>
                  <to>
                    <xdr:col>6</xdr:col>
                    <xdr:colOff>428625</xdr:colOff>
                    <xdr:row>52</xdr:row>
                    <xdr:rowOff>28575</xdr:rowOff>
                  </to>
                </anchor>
              </controlPr>
            </control>
          </mc:Choice>
        </mc:AlternateContent>
        <mc:AlternateContent xmlns:mc="http://schemas.openxmlformats.org/markup-compatibility/2006">
          <mc:Choice Requires="x14">
            <control shapeId="10301" r:id="rId27" name="Check Box 61">
              <controlPr defaultSize="0" autoFill="0" autoLine="0" autoPict="0">
                <anchor moveWithCells="1">
                  <from>
                    <xdr:col>5</xdr:col>
                    <xdr:colOff>228600</xdr:colOff>
                    <xdr:row>52</xdr:row>
                    <xdr:rowOff>123825</xdr:rowOff>
                  </from>
                  <to>
                    <xdr:col>6</xdr:col>
                    <xdr:colOff>428625</xdr:colOff>
                    <xdr:row>54</xdr:row>
                    <xdr:rowOff>28575</xdr:rowOff>
                  </to>
                </anchor>
              </controlPr>
            </control>
          </mc:Choice>
        </mc:AlternateContent>
        <mc:AlternateContent xmlns:mc="http://schemas.openxmlformats.org/markup-compatibility/2006">
          <mc:Choice Requires="x14">
            <control shapeId="10302" r:id="rId28" name="Check Box 62">
              <controlPr defaultSize="0" autoFill="0" autoLine="0" autoPict="0">
                <anchor moveWithCells="1">
                  <from>
                    <xdr:col>5</xdr:col>
                    <xdr:colOff>228600</xdr:colOff>
                    <xdr:row>53</xdr:row>
                    <xdr:rowOff>123825</xdr:rowOff>
                  </from>
                  <to>
                    <xdr:col>6</xdr:col>
                    <xdr:colOff>428625</xdr:colOff>
                    <xdr:row>55</xdr:row>
                    <xdr:rowOff>28575</xdr:rowOff>
                  </to>
                </anchor>
              </controlPr>
            </control>
          </mc:Choice>
        </mc:AlternateContent>
        <mc:AlternateContent xmlns:mc="http://schemas.openxmlformats.org/markup-compatibility/2006">
          <mc:Choice Requires="x14">
            <control shapeId="10303" r:id="rId29" name="Check Box 63">
              <controlPr defaultSize="0" autoFill="0" autoLine="0" autoPict="0">
                <anchor moveWithCells="1">
                  <from>
                    <xdr:col>5</xdr:col>
                    <xdr:colOff>228600</xdr:colOff>
                    <xdr:row>51</xdr:row>
                    <xdr:rowOff>123825</xdr:rowOff>
                  </from>
                  <to>
                    <xdr:col>6</xdr:col>
                    <xdr:colOff>428625</xdr:colOff>
                    <xdr:row>53</xdr:row>
                    <xdr:rowOff>28575</xdr:rowOff>
                  </to>
                </anchor>
              </controlPr>
            </control>
          </mc:Choice>
        </mc:AlternateContent>
        <mc:AlternateContent xmlns:mc="http://schemas.openxmlformats.org/markup-compatibility/2006">
          <mc:Choice Requires="x14">
            <control shapeId="10304" r:id="rId30" name="Check Box 64">
              <controlPr defaultSize="0" autoFill="0" autoLine="0" autoPict="0">
                <anchor moveWithCells="1">
                  <from>
                    <xdr:col>5</xdr:col>
                    <xdr:colOff>228600</xdr:colOff>
                    <xdr:row>54</xdr:row>
                    <xdr:rowOff>123825</xdr:rowOff>
                  </from>
                  <to>
                    <xdr:col>6</xdr:col>
                    <xdr:colOff>428625</xdr:colOff>
                    <xdr:row>56</xdr:row>
                    <xdr:rowOff>28575</xdr:rowOff>
                  </to>
                </anchor>
              </controlPr>
            </control>
          </mc:Choice>
        </mc:AlternateContent>
        <mc:AlternateContent xmlns:mc="http://schemas.openxmlformats.org/markup-compatibility/2006">
          <mc:Choice Requires="x14">
            <control shapeId="10305" r:id="rId31" name="Check Box 65">
              <controlPr defaultSize="0" autoFill="0" autoLine="0" autoPict="0">
                <anchor moveWithCells="1">
                  <from>
                    <xdr:col>10</xdr:col>
                    <xdr:colOff>371475</xdr:colOff>
                    <xdr:row>47</xdr:row>
                    <xdr:rowOff>123825</xdr:rowOff>
                  </from>
                  <to>
                    <xdr:col>11</xdr:col>
                    <xdr:colOff>571500</xdr:colOff>
                    <xdr:row>49</xdr:row>
                    <xdr:rowOff>28575</xdr:rowOff>
                  </to>
                </anchor>
              </controlPr>
            </control>
          </mc:Choice>
        </mc:AlternateContent>
        <mc:AlternateContent xmlns:mc="http://schemas.openxmlformats.org/markup-compatibility/2006">
          <mc:Choice Requires="x14">
            <control shapeId="10306" r:id="rId32" name="Check Box 66">
              <controlPr defaultSize="0" autoFill="0" autoLine="0" autoPict="0">
                <anchor moveWithCells="1">
                  <from>
                    <xdr:col>10</xdr:col>
                    <xdr:colOff>371475</xdr:colOff>
                    <xdr:row>33</xdr:row>
                    <xdr:rowOff>114300</xdr:rowOff>
                  </from>
                  <to>
                    <xdr:col>11</xdr:col>
                    <xdr:colOff>571500</xdr:colOff>
                    <xdr:row>35</xdr:row>
                    <xdr:rowOff>19050</xdr:rowOff>
                  </to>
                </anchor>
              </controlPr>
            </control>
          </mc:Choice>
        </mc:AlternateContent>
        <mc:AlternateContent xmlns:mc="http://schemas.openxmlformats.org/markup-compatibility/2006">
          <mc:Choice Requires="x14">
            <control shapeId="10307" r:id="rId33" name="Check Box 67">
              <controlPr defaultSize="0" autoFill="0" autoLine="0" autoPict="0">
                <anchor moveWithCells="1">
                  <from>
                    <xdr:col>5</xdr:col>
                    <xdr:colOff>0</xdr:colOff>
                    <xdr:row>33</xdr:row>
                    <xdr:rowOff>114300</xdr:rowOff>
                  </from>
                  <to>
                    <xdr:col>6</xdr:col>
                    <xdr:colOff>200025</xdr:colOff>
                    <xdr:row>35</xdr:row>
                    <xdr:rowOff>19050</xdr:rowOff>
                  </to>
                </anchor>
              </controlPr>
            </control>
          </mc:Choice>
        </mc:AlternateContent>
        <mc:AlternateContent xmlns:mc="http://schemas.openxmlformats.org/markup-compatibility/2006">
          <mc:Choice Requires="x14">
            <control shapeId="10308" r:id="rId34" name="Check Box 68">
              <controlPr defaultSize="0" autoFill="0" autoLine="0" autoPict="0">
                <anchor moveWithCells="1">
                  <from>
                    <xdr:col>5</xdr:col>
                    <xdr:colOff>19050</xdr:colOff>
                    <xdr:row>47</xdr:row>
                    <xdr:rowOff>114300</xdr:rowOff>
                  </from>
                  <to>
                    <xdr:col>6</xdr:col>
                    <xdr:colOff>219075</xdr:colOff>
                    <xdr:row>49</xdr:row>
                    <xdr:rowOff>19050</xdr:rowOff>
                  </to>
                </anchor>
              </controlPr>
            </control>
          </mc:Choice>
        </mc:AlternateContent>
        <mc:AlternateContent xmlns:mc="http://schemas.openxmlformats.org/markup-compatibility/2006">
          <mc:Choice Requires="x14">
            <control shapeId="10309" r:id="rId35" name="Check Box 69">
              <controlPr defaultSize="0" autoFill="0" autoLine="0" autoPict="0">
                <anchor moveWithCells="1">
                  <from>
                    <xdr:col>5</xdr:col>
                    <xdr:colOff>228600</xdr:colOff>
                    <xdr:row>49</xdr:row>
                    <xdr:rowOff>285750</xdr:rowOff>
                  </from>
                  <to>
                    <xdr:col>6</xdr:col>
                    <xdr:colOff>428625</xdr:colOff>
                    <xdr:row>51</xdr:row>
                    <xdr:rowOff>38100</xdr:rowOff>
                  </to>
                </anchor>
              </controlPr>
            </control>
          </mc:Choice>
        </mc:AlternateContent>
        <mc:AlternateContent xmlns:mc="http://schemas.openxmlformats.org/markup-compatibility/2006">
          <mc:Choice Requires="x14">
            <control shapeId="10310" r:id="rId36" name="Check Box 70">
              <controlPr defaultSize="0" autoFill="0" autoLine="0" autoPict="0">
                <anchor moveWithCells="1">
                  <from>
                    <xdr:col>5</xdr:col>
                    <xdr:colOff>228600</xdr:colOff>
                    <xdr:row>35</xdr:row>
                    <xdr:rowOff>276225</xdr:rowOff>
                  </from>
                  <to>
                    <xdr:col>6</xdr:col>
                    <xdr:colOff>428625</xdr:colOff>
                    <xdr:row>37</xdr:row>
                    <xdr:rowOff>28575</xdr:rowOff>
                  </to>
                </anchor>
              </controlPr>
            </control>
          </mc:Choice>
        </mc:AlternateContent>
        <mc:AlternateContent xmlns:mc="http://schemas.openxmlformats.org/markup-compatibility/2006">
          <mc:Choice Requires="x14">
            <control shapeId="10311" r:id="rId37" name="Check Box 71">
              <controlPr defaultSize="0" autoFill="0" autoLine="0" autoPict="0">
                <anchor moveWithCells="1">
                  <from>
                    <xdr:col>10</xdr:col>
                    <xdr:colOff>200025</xdr:colOff>
                    <xdr:row>35</xdr:row>
                    <xdr:rowOff>276225</xdr:rowOff>
                  </from>
                  <to>
                    <xdr:col>11</xdr:col>
                    <xdr:colOff>400050</xdr:colOff>
                    <xdr:row>37</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P16"/>
  <sheetViews>
    <sheetView workbookViewId="0"/>
  </sheetViews>
  <sheetFormatPr defaultRowHeight="15" x14ac:dyDescent="0.25"/>
  <cols>
    <col min="1" max="1" width="19.7109375" bestFit="1" customWidth="1"/>
  </cols>
  <sheetData>
    <row r="1" spans="1:42" x14ac:dyDescent="0.25">
      <c r="A1" s="4" t="s">
        <v>12</v>
      </c>
      <c r="B1" s="88">
        <f>ApplName</f>
        <v>0</v>
      </c>
      <c r="C1" s="88"/>
      <c r="D1" s="88"/>
      <c r="E1" s="88"/>
      <c r="F1" s="88"/>
      <c r="G1" s="88"/>
      <c r="H1" s="88"/>
      <c r="I1" s="88"/>
      <c r="J1" s="88"/>
      <c r="K1" s="4"/>
      <c r="L1" s="4"/>
      <c r="M1" s="4"/>
    </row>
    <row r="2" spans="1:42" x14ac:dyDescent="0.25">
      <c r="A2" t="s">
        <v>13</v>
      </c>
      <c r="B2" s="88">
        <f>ApplNmbr</f>
        <v>0</v>
      </c>
      <c r="C2" s="88"/>
      <c r="D2" s="88"/>
      <c r="E2" s="88"/>
      <c r="F2" s="88"/>
      <c r="G2" s="88"/>
      <c r="H2" s="88"/>
      <c r="I2" s="88"/>
      <c r="J2" s="88"/>
    </row>
    <row r="4" spans="1:42" x14ac:dyDescent="0.25">
      <c r="A4" s="3" t="s">
        <v>20</v>
      </c>
    </row>
    <row r="5" spans="1:42" x14ac:dyDescent="0.25">
      <c r="L5" s="71"/>
    </row>
    <row r="6" spans="1:42" ht="42.75" customHeight="1" x14ac:dyDescent="0.25">
      <c r="A6" s="115" t="s">
        <v>156</v>
      </c>
      <c r="B6" s="115"/>
      <c r="C6" s="115"/>
      <c r="D6" s="115"/>
      <c r="E6" s="115"/>
      <c r="F6" s="115"/>
      <c r="G6" s="115"/>
      <c r="H6" s="115"/>
      <c r="I6" s="115"/>
      <c r="J6" s="115"/>
      <c r="K6" s="58"/>
      <c r="L6" s="83"/>
      <c r="AP6" s="54">
        <v>0</v>
      </c>
    </row>
    <row r="7" spans="1:42" ht="9.9499999999999993" customHeight="1" x14ac:dyDescent="0.25">
      <c r="A7" s="59"/>
      <c r="B7" s="59"/>
      <c r="C7" s="59"/>
      <c r="D7" s="59"/>
      <c r="E7" s="59"/>
      <c r="F7" s="59"/>
      <c r="G7" s="59"/>
      <c r="H7" s="59"/>
      <c r="I7" s="59"/>
      <c r="J7" s="59"/>
      <c r="K7" s="58"/>
      <c r="L7" s="83"/>
      <c r="AP7" s="54">
        <v>10</v>
      </c>
    </row>
    <row r="8" spans="1:42" ht="30" customHeight="1" x14ac:dyDescent="0.25">
      <c r="A8" s="115" t="s">
        <v>157</v>
      </c>
      <c r="B8" s="115"/>
      <c r="C8" s="115"/>
      <c r="D8" s="115"/>
      <c r="E8" s="115"/>
      <c r="F8" s="115"/>
      <c r="G8" s="115"/>
      <c r="H8" s="115"/>
      <c r="I8" s="115"/>
      <c r="J8" s="115"/>
      <c r="K8" s="58"/>
      <c r="L8" s="83"/>
      <c r="AP8" s="54">
        <v>15</v>
      </c>
    </row>
    <row r="9" spans="1:42" ht="9.9499999999999993" customHeight="1" x14ac:dyDescent="0.25">
      <c r="A9" s="59"/>
      <c r="B9" s="59"/>
      <c r="C9" s="59"/>
      <c r="D9" s="59"/>
      <c r="E9" s="59"/>
      <c r="F9" s="59"/>
      <c r="G9" s="59"/>
      <c r="H9" s="59"/>
      <c r="I9" s="59"/>
      <c r="J9" s="59"/>
      <c r="K9" s="58"/>
      <c r="L9" s="83"/>
      <c r="AP9" s="54">
        <v>25</v>
      </c>
    </row>
    <row r="10" spans="1:42" ht="21.75" customHeight="1" x14ac:dyDescent="0.25">
      <c r="A10" s="115" t="s">
        <v>158</v>
      </c>
      <c r="B10" s="115"/>
      <c r="C10" s="115"/>
      <c r="D10" s="115"/>
      <c r="E10" s="115"/>
      <c r="F10" s="115"/>
      <c r="G10" s="115"/>
      <c r="H10" s="115"/>
      <c r="I10" s="115"/>
      <c r="J10" s="115"/>
      <c r="K10" s="58"/>
      <c r="L10" s="83"/>
      <c r="AP10" s="54">
        <v>35</v>
      </c>
    </row>
    <row r="11" spans="1:42" ht="9.9499999999999993" customHeight="1" x14ac:dyDescent="0.25">
      <c r="A11" s="59"/>
      <c r="B11" s="59"/>
      <c r="C11" s="59"/>
      <c r="D11" s="59"/>
      <c r="E11" s="59"/>
      <c r="F11" s="59"/>
      <c r="G11" s="59"/>
      <c r="H11" s="59"/>
      <c r="I11" s="59"/>
      <c r="J11" s="59"/>
      <c r="K11" s="58"/>
      <c r="L11" s="83"/>
      <c r="AP11" s="54"/>
    </row>
    <row r="12" spans="1:42" ht="30" customHeight="1" x14ac:dyDescent="0.25">
      <c r="A12" s="115" t="s">
        <v>159</v>
      </c>
      <c r="B12" s="115"/>
      <c r="C12" s="115"/>
      <c r="D12" s="115"/>
      <c r="E12" s="115"/>
      <c r="F12" s="115"/>
      <c r="G12" s="115"/>
      <c r="H12" s="115"/>
      <c r="I12" s="115"/>
      <c r="J12" s="115"/>
      <c r="K12" s="58"/>
      <c r="L12" s="83"/>
    </row>
    <row r="13" spans="1:42" x14ac:dyDescent="0.25">
      <c r="L13" s="71"/>
    </row>
    <row r="14" spans="1:42" x14ac:dyDescent="0.25">
      <c r="J14" s="57" t="s">
        <v>155</v>
      </c>
      <c r="K14" s="2"/>
      <c r="L14" s="84"/>
    </row>
    <row r="15" spans="1:42" x14ac:dyDescent="0.25">
      <c r="L15" s="71"/>
    </row>
    <row r="16" spans="1:42" x14ac:dyDescent="0.25">
      <c r="A16" s="16" t="s">
        <v>178</v>
      </c>
    </row>
  </sheetData>
  <sheetProtection password="E842" sheet="1" objects="1" scenarios="1"/>
  <mergeCells count="6">
    <mergeCell ref="B1:J1"/>
    <mergeCell ref="B2:J2"/>
    <mergeCell ref="A6:J6"/>
    <mergeCell ref="A8:J8"/>
    <mergeCell ref="A12:J12"/>
    <mergeCell ref="A10:J10"/>
  </mergeCells>
  <dataValidations count="1">
    <dataValidation type="list" allowBlank="1" showInputMessage="1" showErrorMessage="1" sqref="L14">
      <formula1>$AP$6:$AP$10</formula1>
    </dataValidation>
  </dataValidations>
  <pageMargins left="0.7" right="0.7" top="0.75" bottom="0.75" header="0.3" footer="0.3"/>
  <pageSetup orientation="landscape" r:id="rId1"/>
  <headerFooter>
    <oddFooter>&amp;L&amp;8 2018 State HTC Attachment
Page: &amp;A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11</xdr:col>
                    <xdr:colOff>180975</xdr:colOff>
                    <xdr:row>5</xdr:row>
                    <xdr:rowOff>123825</xdr:rowOff>
                  </from>
                  <to>
                    <xdr:col>11</xdr:col>
                    <xdr:colOff>561975</xdr:colOff>
                    <xdr:row>5</xdr:row>
                    <xdr:rowOff>400050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180975</xdr:colOff>
                    <xdr:row>7</xdr:row>
                    <xdr:rowOff>66675</xdr:rowOff>
                  </from>
                  <to>
                    <xdr:col>11</xdr:col>
                    <xdr:colOff>561975</xdr:colOff>
                    <xdr:row>7</xdr:row>
                    <xdr:rowOff>342900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180975</xdr:colOff>
                    <xdr:row>9</xdr:row>
                    <xdr:rowOff>19050</xdr:rowOff>
                  </from>
                  <to>
                    <xdr:col>11</xdr:col>
                    <xdr:colOff>561975</xdr:colOff>
                    <xdr:row>10</xdr:row>
                    <xdr:rowOff>19050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11</xdr:col>
                    <xdr:colOff>180975</xdr:colOff>
                    <xdr:row>11</xdr:row>
                    <xdr:rowOff>66675</xdr:rowOff>
                  </from>
                  <to>
                    <xdr:col>11</xdr:col>
                    <xdr:colOff>561975</xdr:colOff>
                    <xdr:row>11</xdr:row>
                    <xdr:rowOff>342900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30"/>
  <sheetViews>
    <sheetView workbookViewId="0"/>
  </sheetViews>
  <sheetFormatPr defaultRowHeight="15" x14ac:dyDescent="0.25"/>
  <cols>
    <col min="1" max="1" width="49.5703125" bestFit="1" customWidth="1"/>
    <col min="2" max="3" width="12.7109375" customWidth="1"/>
  </cols>
  <sheetData>
    <row r="1" spans="1:13" x14ac:dyDescent="0.25">
      <c r="A1" s="4" t="s">
        <v>12</v>
      </c>
      <c r="B1" s="88">
        <f>ApplName</f>
        <v>0</v>
      </c>
      <c r="C1" s="88"/>
      <c r="D1" s="88"/>
      <c r="E1" s="88"/>
      <c r="F1" s="88"/>
      <c r="G1" s="88"/>
      <c r="H1" s="4"/>
      <c r="I1" s="4"/>
      <c r="J1" s="4"/>
      <c r="K1" s="4"/>
      <c r="L1" s="4"/>
      <c r="M1" s="4"/>
    </row>
    <row r="2" spans="1:13" x14ac:dyDescent="0.25">
      <c r="A2" t="s">
        <v>13</v>
      </c>
      <c r="B2" s="88">
        <f>ApplNmbr</f>
        <v>0</v>
      </c>
      <c r="C2" s="88"/>
      <c r="D2" s="88"/>
      <c r="E2" s="88"/>
      <c r="F2" s="88"/>
      <c r="G2" s="88"/>
    </row>
    <row r="4" spans="1:13" x14ac:dyDescent="0.25">
      <c r="A4" s="3" t="s">
        <v>15</v>
      </c>
    </row>
    <row r="6" spans="1:13" ht="63.75" customHeight="1" x14ac:dyDescent="0.25">
      <c r="A6" s="85" t="s">
        <v>161</v>
      </c>
      <c r="B6" s="85"/>
      <c r="C6" s="85"/>
      <c r="D6" s="85"/>
      <c r="E6" s="85"/>
      <c r="F6" s="85"/>
      <c r="G6" s="85"/>
      <c r="H6" s="85"/>
    </row>
    <row r="7" spans="1:13" x14ac:dyDescent="0.25">
      <c r="A7" s="1"/>
      <c r="B7" s="1"/>
      <c r="C7" s="1"/>
      <c r="D7" s="1"/>
      <c r="E7" s="1"/>
      <c r="F7" s="1"/>
      <c r="G7" s="1"/>
      <c r="H7" s="1"/>
    </row>
    <row r="8" spans="1:13" ht="44.25" customHeight="1" x14ac:dyDescent="0.25">
      <c r="A8" s="85" t="s">
        <v>162</v>
      </c>
      <c r="B8" s="85"/>
      <c r="C8" s="85"/>
      <c r="D8" s="85"/>
      <c r="E8" s="85"/>
      <c r="F8" s="85"/>
      <c r="G8" s="85"/>
      <c r="H8" s="85"/>
    </row>
    <row r="9" spans="1:13" x14ac:dyDescent="0.25">
      <c r="A9" s="55"/>
      <c r="B9" s="55"/>
      <c r="C9" s="55"/>
      <c r="D9" s="55"/>
      <c r="E9" s="55"/>
      <c r="F9" s="55"/>
      <c r="G9" s="55"/>
      <c r="H9" s="55"/>
    </row>
    <row r="10" spans="1:13" x14ac:dyDescent="0.25">
      <c r="A10" s="85" t="s">
        <v>170</v>
      </c>
      <c r="B10" s="85"/>
      <c r="C10" s="85"/>
      <c r="D10" s="85"/>
      <c r="E10" s="85"/>
      <c r="F10" s="85"/>
      <c r="G10" s="85"/>
      <c r="H10" s="85"/>
    </row>
    <row r="11" spans="1:13" ht="30" customHeight="1" x14ac:dyDescent="0.25">
      <c r="A11" s="95" t="s">
        <v>165</v>
      </c>
      <c r="B11" s="95"/>
      <c r="C11" s="95"/>
      <c r="D11" s="95"/>
      <c r="E11" s="95"/>
      <c r="F11" s="95"/>
      <c r="G11" s="95"/>
      <c r="H11" s="95"/>
    </row>
    <row r="12" spans="1:13" ht="30.75" customHeight="1" x14ac:dyDescent="0.25">
      <c r="A12" s="95" t="s">
        <v>166</v>
      </c>
      <c r="B12" s="95"/>
      <c r="C12" s="95"/>
      <c r="D12" s="95"/>
      <c r="E12" s="95"/>
      <c r="F12" s="95"/>
      <c r="G12" s="95"/>
      <c r="H12" s="95"/>
    </row>
    <row r="13" spans="1:13" ht="30.75" customHeight="1" x14ac:dyDescent="0.25">
      <c r="A13" s="95" t="s">
        <v>167</v>
      </c>
      <c r="B13" s="95"/>
      <c r="C13" s="95"/>
      <c r="D13" s="95"/>
      <c r="E13" s="95"/>
      <c r="F13" s="95"/>
      <c r="G13" s="95"/>
      <c r="H13" s="95"/>
    </row>
    <row r="14" spans="1:13" ht="30.75" customHeight="1" x14ac:dyDescent="0.25">
      <c r="A14" s="95" t="s">
        <v>168</v>
      </c>
      <c r="B14" s="95"/>
      <c r="C14" s="95"/>
      <c r="D14" s="95"/>
      <c r="E14" s="95"/>
      <c r="F14" s="95"/>
      <c r="G14" s="95"/>
      <c r="H14" s="95"/>
    </row>
    <row r="15" spans="1:13" x14ac:dyDescent="0.25">
      <c r="A15" s="95" t="s">
        <v>169</v>
      </c>
      <c r="B15" s="95"/>
      <c r="C15" s="95"/>
      <c r="D15" s="95"/>
      <c r="E15" s="95"/>
      <c r="F15" s="95"/>
      <c r="G15" s="95"/>
      <c r="H15" s="95"/>
    </row>
    <row r="16" spans="1:13" x14ac:dyDescent="0.25">
      <c r="A16" s="55"/>
      <c r="B16" s="55"/>
      <c r="C16" s="55"/>
      <c r="D16" s="55"/>
      <c r="E16" s="55"/>
      <c r="F16" s="55"/>
      <c r="G16" s="55"/>
      <c r="H16" s="55"/>
    </row>
    <row r="17" spans="1:8" ht="30.75" customHeight="1" x14ac:dyDescent="0.25">
      <c r="A17" s="85" t="s">
        <v>163</v>
      </c>
      <c r="B17" s="85"/>
      <c r="C17" s="85"/>
      <c r="D17" s="85"/>
      <c r="E17" s="85"/>
      <c r="F17" s="85"/>
      <c r="G17" s="85"/>
      <c r="H17" s="85"/>
    </row>
    <row r="18" spans="1:8" ht="15" customHeight="1" x14ac:dyDescent="0.25">
      <c r="A18" s="1"/>
      <c r="B18" s="1"/>
      <c r="C18" s="1"/>
      <c r="D18" s="1"/>
      <c r="E18" s="1"/>
      <c r="F18" s="1"/>
      <c r="G18" s="1"/>
      <c r="H18" s="1"/>
    </row>
    <row r="19" spans="1:8" ht="15" customHeight="1" x14ac:dyDescent="0.25">
      <c r="A19" s="85" t="s">
        <v>164</v>
      </c>
      <c r="B19" s="85"/>
      <c r="C19" s="85"/>
      <c r="D19" s="85"/>
      <c r="E19" s="85"/>
      <c r="F19" s="85"/>
      <c r="G19" s="85"/>
      <c r="H19" s="85"/>
    </row>
    <row r="20" spans="1:8" x14ac:dyDescent="0.25">
      <c r="A20" s="10"/>
      <c r="B20" s="10"/>
      <c r="C20" s="10"/>
      <c r="D20" s="10"/>
      <c r="E20" s="10"/>
      <c r="F20" s="10"/>
      <c r="G20" s="10"/>
      <c r="H20" s="10"/>
    </row>
    <row r="22" spans="1:8" x14ac:dyDescent="0.25">
      <c r="A22" t="s">
        <v>70</v>
      </c>
      <c r="B22" s="76"/>
    </row>
    <row r="23" spans="1:8" x14ac:dyDescent="0.25">
      <c r="B23" s="6"/>
      <c r="C23" s="6"/>
    </row>
    <row r="24" spans="1:8" x14ac:dyDescent="0.25">
      <c r="B24" s="6"/>
      <c r="C24" s="6"/>
    </row>
    <row r="25" spans="1:8" ht="30" x14ac:dyDescent="0.25">
      <c r="B25" s="7" t="s">
        <v>18</v>
      </c>
      <c r="C25" s="7" t="s">
        <v>16</v>
      </c>
    </row>
    <row r="26" spans="1:8" x14ac:dyDescent="0.25">
      <c r="A26" t="s">
        <v>175</v>
      </c>
      <c r="B26" s="68"/>
      <c r="C26" s="14">
        <f>'Scoring - Readiness to Proceed'!L15</f>
        <v>0</v>
      </c>
    </row>
    <row r="27" spans="1:8" x14ac:dyDescent="0.25">
      <c r="A27" t="s">
        <v>176</v>
      </c>
      <c r="B27" s="68"/>
      <c r="C27" s="14">
        <f>'Scoring - Credit Usage'!E61</f>
        <v>0</v>
      </c>
    </row>
    <row r="28" spans="1:8" x14ac:dyDescent="0.25">
      <c r="A28" t="s">
        <v>177</v>
      </c>
      <c r="B28" s="14" t="s">
        <v>67</v>
      </c>
      <c r="C28" s="14">
        <f>'Scoring - Location'!L14</f>
        <v>0</v>
      </c>
    </row>
    <row r="29" spans="1:8" x14ac:dyDescent="0.25">
      <c r="B29" s="6"/>
      <c r="C29" s="6"/>
    </row>
    <row r="30" spans="1:8" x14ac:dyDescent="0.25">
      <c r="A30" s="2" t="s">
        <v>17</v>
      </c>
      <c r="B30" s="60">
        <f>B22-B26-B27+C26+C27+C28</f>
        <v>0</v>
      </c>
      <c r="C30" s="6"/>
    </row>
  </sheetData>
  <sheetProtection password="E842" sheet="1" objects="1" scenarios="1"/>
  <mergeCells count="12">
    <mergeCell ref="B1:G1"/>
    <mergeCell ref="B2:G2"/>
    <mergeCell ref="A6:H6"/>
    <mergeCell ref="A8:H8"/>
    <mergeCell ref="A17:H17"/>
    <mergeCell ref="A10:H10"/>
    <mergeCell ref="A19:H19"/>
    <mergeCell ref="A11:H11"/>
    <mergeCell ref="A12:H12"/>
    <mergeCell ref="A13:H13"/>
    <mergeCell ref="A14:H14"/>
    <mergeCell ref="A15:H15"/>
  </mergeCells>
  <pageMargins left="0.7" right="0.7" top="0.75" bottom="0.75" header="0.3" footer="0.3"/>
  <pageSetup scale="74" orientation="portrait" r:id="rId1"/>
  <headerFooter>
    <oddFooter>&amp;L&amp;8 2018 State HTC Attachment
Page: &amp;A
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Introduction</vt:lpstr>
      <vt:lpstr>Proejct Team</vt:lpstr>
      <vt:lpstr>Unit Mix</vt:lpstr>
      <vt:lpstr>Project Cost and Credit Calc</vt:lpstr>
      <vt:lpstr>Funding Sources</vt:lpstr>
      <vt:lpstr>Scoring - Readiness to Proceed</vt:lpstr>
      <vt:lpstr>Scoring - Credit Usage</vt:lpstr>
      <vt:lpstr>Scoring - Location</vt:lpstr>
      <vt:lpstr>Self Scoring Exhibit</vt:lpstr>
      <vt:lpstr>ApplName</vt:lpstr>
      <vt:lpstr>ApplNmbr</vt:lpstr>
      <vt:lpstr>Introduction!Print_Area</vt:lpstr>
      <vt:lpstr>'Proejct Team'!Print_Area</vt:lpstr>
      <vt:lpstr>'Scoring - Credit Usage'!Print_Area</vt:lpstr>
      <vt:lpstr>'Scoring - Location'!Print_Area</vt:lpstr>
      <vt:lpstr>'Scoring - Readiness to Proceed'!Print_Area</vt:lpstr>
      <vt:lpstr>'Self Scoring Exhibit'!Print_Area</vt:lpstr>
      <vt:lpstr>'Unit Mix'!Print_Area</vt:lpstr>
      <vt:lpstr>State_HTC_Equity</vt:lpstr>
    </vt:vector>
  </TitlesOfParts>
  <Company>WHEDA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Ginger</dc:creator>
  <cp:lastModifiedBy>David Ginger</cp:lastModifiedBy>
  <cp:lastPrinted>2018-05-24T14:21:47Z</cp:lastPrinted>
  <dcterms:created xsi:type="dcterms:W3CDTF">2018-05-16T19:25:26Z</dcterms:created>
  <dcterms:modified xsi:type="dcterms:W3CDTF">2018-06-04T15:42:26Z</dcterms:modified>
</cp:coreProperties>
</file>