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drawings/drawing4.xml" ContentType="application/vnd.openxmlformats-officedocument.drawing+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drawings/drawing5.xml" ContentType="application/vnd.openxmlformats-officedocument.drawing+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drawings/drawing6.xml" ContentType="application/vnd.openxmlformats-officedocument.drawing+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09"/>
  <workbookPr codeName="ThisWorkbook"/>
  <mc:AlternateContent xmlns:mc="http://schemas.openxmlformats.org/markup-compatibility/2006">
    <mc:Choice Requires="x15">
      <x15ac:absPath xmlns:x15ac="http://schemas.microsoft.com/office/spreadsheetml/2010/11/ac" url="U:\Workshop\"/>
    </mc:Choice>
  </mc:AlternateContent>
  <xr:revisionPtr revIDLastSave="0" documentId="8_{47EFF1E2-60DE-4956-81C5-04A30E80DABC}" xr6:coauthVersionLast="47" xr6:coauthVersionMax="47" xr10:uidLastSave="{00000000-0000-0000-0000-000000000000}"/>
  <workbookProtection workbookAlgorithmName="SHA-512" workbookHashValue="5EWb1K+Aykqq4BRA0SxmLeuxbuDjqhvn5aAh+cwhS0BlVMPS6oAAPFqUp/qOoAc4eVpLGHVWuK2h30PEaxXg+A==" workbookSaltValue="bN3HI8FeVbTCU3ycCkQR3Q==" workbookSpinCount="100000" lockStructure="1"/>
  <bookViews>
    <workbookView xWindow="-28920" yWindow="-120" windowWidth="29040" windowHeight="15840" firstSheet="1" activeTab="1" xr2:uid="{00000000-000D-0000-FFFF-FFFF00000000}"/>
  </bookViews>
  <sheets>
    <sheet name="Instructions" sheetId="27" r:id="rId1"/>
    <sheet name="Main Page" sheetId="10" r:id="rId2"/>
    <sheet name="Borrower 1" sheetId="5" r:id="rId3"/>
    <sheet name="Borrower 2" sheetId="23" r:id="rId4"/>
    <sheet name="Borrower 3" sheetId="24" r:id="rId5"/>
    <sheet name="Borrower 4" sheetId="25" r:id="rId6"/>
    <sheet name="Borrower 5" sheetId="26" r:id="rId7"/>
  </sheets>
  <definedNames>
    <definedName name="_xlnm.Print_Area" localSheetId="2">'Borrower 1'!$A$4:$C$27,'Borrower 1'!$E$13:$K$50,'Borrower 1'!$M$13:$S$50,'Borrower 1'!$U$13:$AA$50,'Borrower 1'!$AC$13:$AI$50,'Borrower 1'!$AK$13:$AQ$50</definedName>
    <definedName name="_xlnm.Print_Area" localSheetId="3">'Borrower 2'!$A$4:$C$27,'Borrower 2'!$E$13:$K$50,'Borrower 2'!$M$13:$S$50,'Borrower 2'!$U$13:$AA$50,'Borrower 2'!$AC$13:$AI$50,'Borrower 2'!$AK$13:$AQ$50</definedName>
    <definedName name="_xlnm.Print_Area" localSheetId="4">'Borrower 3'!$A$4:$C$27,'Borrower 3'!$E$13:$K$49,'Borrower 3'!$M$13:$S$49,'Borrower 3'!$U$13:$AA$49,'Borrower 3'!$AC$13:$AI$49,'Borrower 3'!$AK$13:$AQ$49</definedName>
    <definedName name="_xlnm.Print_Area" localSheetId="5">'Borrower 4'!$A$4:$C$27,'Borrower 4'!$E$13:$K$50,'Borrower 4'!$M$13:$S$50,'Borrower 4'!$U$13:$AA$50,'Borrower 4'!$AC$13:$AI$50,'Borrower 4'!$AK$13:$AQ$50</definedName>
    <definedName name="_xlnm.Print_Area" localSheetId="6">'Borrower 5'!$A$4:$C$27,'Borrower 5'!$E$13:$K$50,'Borrower 5'!$M$13:$S$50,'Borrower 5'!$U$13:$AA$50,'Borrower 5'!$AC$13:$AI$50,'Borrower 5'!$AK$13:$AQ$50</definedName>
    <definedName name="_xlnm.Print_Area" localSheetId="1">'Main Page'!$A$5:$J$47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3" i="24" l="1"/>
  <c r="F43" i="24"/>
  <c r="F43" i="23"/>
  <c r="J30" i="5" l="1"/>
  <c r="J29" i="5"/>
  <c r="J28" i="5"/>
  <c r="J22" i="5"/>
  <c r="J21" i="5"/>
  <c r="J19" i="5"/>
  <c r="AP33" i="23"/>
  <c r="AI33" i="23"/>
  <c r="AH33" i="23"/>
  <c r="S33" i="23"/>
  <c r="AA33" i="23"/>
  <c r="Z33" i="23"/>
  <c r="AP33" i="24"/>
  <c r="AI33" i="24"/>
  <c r="AH33" i="24"/>
  <c r="AA33" i="24"/>
  <c r="Z33" i="24"/>
  <c r="S33" i="24"/>
  <c r="AP33" i="25"/>
  <c r="AI33" i="25"/>
  <c r="AH33" i="25"/>
  <c r="AA33" i="25"/>
  <c r="Z33" i="25"/>
  <c r="S33" i="25"/>
  <c r="AP33" i="26"/>
  <c r="AI33" i="26"/>
  <c r="AH33" i="26"/>
  <c r="AA33" i="26"/>
  <c r="Z33" i="26"/>
  <c r="S33" i="26"/>
  <c r="K33" i="26"/>
  <c r="K33" i="25"/>
  <c r="K33" i="24"/>
  <c r="K33" i="23"/>
  <c r="K33" i="5"/>
  <c r="AQ33" i="5"/>
  <c r="AP33" i="5"/>
  <c r="AI33" i="5"/>
  <c r="AH33" i="5"/>
  <c r="AA33" i="5"/>
  <c r="Z33" i="5"/>
  <c r="S33" i="5"/>
  <c r="AQ41" i="26"/>
  <c r="AP41" i="26"/>
  <c r="AI41" i="26"/>
  <c r="AH41" i="26"/>
  <c r="AA41" i="26"/>
  <c r="Z41" i="26"/>
  <c r="S41" i="26"/>
  <c r="AQ41" i="25"/>
  <c r="AP41" i="25"/>
  <c r="AI41" i="25"/>
  <c r="AH41" i="25"/>
  <c r="AA41" i="25"/>
  <c r="Z41" i="25"/>
  <c r="S41" i="25"/>
  <c r="AQ41" i="24"/>
  <c r="AP41" i="24"/>
  <c r="AI41" i="24"/>
  <c r="AH41" i="24"/>
  <c r="AA41" i="24"/>
  <c r="Z41" i="24"/>
  <c r="S41" i="24"/>
  <c r="AQ41" i="23"/>
  <c r="AP41" i="23"/>
  <c r="AI41" i="23"/>
  <c r="AH41" i="23"/>
  <c r="AA41" i="23"/>
  <c r="Z41" i="23"/>
  <c r="S41" i="23"/>
  <c r="K41" i="26"/>
  <c r="K41" i="25"/>
  <c r="K41" i="24"/>
  <c r="K41" i="23"/>
  <c r="K41" i="5"/>
  <c r="AQ41" i="5"/>
  <c r="AP41" i="5"/>
  <c r="AI41" i="5"/>
  <c r="AH41" i="5"/>
  <c r="AA41" i="5"/>
  <c r="Z41" i="5"/>
  <c r="S41" i="5"/>
  <c r="B27" i="26" l="1"/>
  <c r="A27" i="26"/>
  <c r="B27" i="25"/>
  <c r="A27" i="25"/>
  <c r="B27" i="24"/>
  <c r="A27" i="24"/>
  <c r="B27" i="23"/>
  <c r="A27" i="23"/>
  <c r="B27" i="5"/>
  <c r="A27" i="5"/>
  <c r="AD24" i="23"/>
  <c r="AD23" i="23" s="1"/>
  <c r="AC25" i="23"/>
  <c r="AD25" i="23"/>
  <c r="AL24" i="26" l="1"/>
  <c r="AL23" i="26" s="1"/>
  <c r="AD24" i="26"/>
  <c r="AD23" i="26" s="1"/>
  <c r="V24" i="26"/>
  <c r="V23" i="26" s="1"/>
  <c r="N24" i="26"/>
  <c r="N23" i="26" s="1"/>
  <c r="AL24" i="25"/>
  <c r="AL23" i="25" s="1"/>
  <c r="AD24" i="25"/>
  <c r="AD23" i="25" s="1"/>
  <c r="V24" i="25"/>
  <c r="V23" i="25" s="1"/>
  <c r="N24" i="25"/>
  <c r="N23" i="25" s="1"/>
  <c r="AL24" i="24"/>
  <c r="AL23" i="24" s="1"/>
  <c r="AD24" i="24"/>
  <c r="AD23" i="24" s="1"/>
  <c r="V24" i="24"/>
  <c r="V23" i="24" s="1"/>
  <c r="N24" i="24"/>
  <c r="N23" i="24" s="1"/>
  <c r="F24" i="26"/>
  <c r="F23" i="26" s="1"/>
  <c r="F24" i="25"/>
  <c r="F23" i="25" s="1"/>
  <c r="F24" i="24"/>
  <c r="F23" i="24" s="1"/>
  <c r="AL24" i="23"/>
  <c r="AL23" i="23" s="1"/>
  <c r="V24" i="23"/>
  <c r="V23" i="23" s="1"/>
  <c r="N24" i="23"/>
  <c r="N23" i="23" s="1"/>
  <c r="F24" i="23"/>
  <c r="F23" i="23" s="1"/>
  <c r="AL43" i="23"/>
  <c r="AD43" i="23"/>
  <c r="V43" i="23"/>
  <c r="N43" i="23"/>
  <c r="AL43" i="5"/>
  <c r="AD43" i="5"/>
  <c r="V43" i="5"/>
  <c r="N43" i="5"/>
  <c r="AL24" i="5"/>
  <c r="AL23" i="5" s="1"/>
  <c r="AD24" i="5"/>
  <c r="AD23" i="5" s="1"/>
  <c r="V24" i="5"/>
  <c r="V23" i="5" s="1"/>
  <c r="N24" i="5"/>
  <c r="N23" i="5" s="1"/>
  <c r="F43" i="5"/>
  <c r="K45" i="5"/>
  <c r="K49" i="5" s="1"/>
  <c r="F24" i="5" l="1"/>
  <c r="J20" i="5" l="1"/>
  <c r="F23" i="5"/>
  <c r="F25" i="5"/>
  <c r="J18" i="5" l="1"/>
  <c r="J27" i="5"/>
  <c r="J33" i="5" s="1"/>
  <c r="J17" i="5"/>
  <c r="AQ49" i="26"/>
  <c r="AI49" i="26"/>
  <c r="AA49" i="26"/>
  <c r="S49" i="26"/>
  <c r="K49" i="26"/>
  <c r="AQ48" i="26"/>
  <c r="AP48" i="26"/>
  <c r="AI48" i="26"/>
  <c r="AH48" i="26"/>
  <c r="AA48" i="26"/>
  <c r="Z48" i="26"/>
  <c r="S48" i="26"/>
  <c r="R48" i="26"/>
  <c r="K48" i="26"/>
  <c r="J48" i="26"/>
  <c r="AQ47" i="26"/>
  <c r="AP47" i="26"/>
  <c r="AI47" i="26"/>
  <c r="AH47" i="26"/>
  <c r="AA47" i="26"/>
  <c r="Z47" i="26"/>
  <c r="S47" i="26"/>
  <c r="R47" i="26"/>
  <c r="K47" i="26"/>
  <c r="J47" i="26"/>
  <c r="AQ46" i="26"/>
  <c r="AP46" i="26"/>
  <c r="AI46" i="26"/>
  <c r="AH46" i="26"/>
  <c r="AA46" i="26"/>
  <c r="Z46" i="26"/>
  <c r="S46" i="26"/>
  <c r="R46" i="26"/>
  <c r="K46" i="26"/>
  <c r="J46" i="26"/>
  <c r="AQ45" i="26"/>
  <c r="AP45" i="26"/>
  <c r="AI45" i="26"/>
  <c r="AH45" i="26"/>
  <c r="AA45" i="26"/>
  <c r="Z45" i="26"/>
  <c r="S45" i="26"/>
  <c r="R45" i="26"/>
  <c r="K45" i="26"/>
  <c r="J45" i="26"/>
  <c r="AL43" i="26"/>
  <c r="AD43" i="26"/>
  <c r="V43" i="26"/>
  <c r="N43" i="26"/>
  <c r="F43" i="26"/>
  <c r="AQ39" i="26"/>
  <c r="AI39" i="26"/>
  <c r="AA39" i="26"/>
  <c r="S39" i="26"/>
  <c r="K39" i="26"/>
  <c r="AP38" i="26"/>
  <c r="AQ38" i="26" s="1"/>
  <c r="AH38" i="26"/>
  <c r="AI38" i="26" s="1"/>
  <c r="Z38" i="26"/>
  <c r="AA38" i="26" s="1"/>
  <c r="R38" i="26"/>
  <c r="S38" i="26" s="1"/>
  <c r="J38" i="26"/>
  <c r="K38" i="26" s="1"/>
  <c r="AP37" i="26"/>
  <c r="AQ37" i="26" s="1"/>
  <c r="AH37" i="26"/>
  <c r="AI37" i="26" s="1"/>
  <c r="Z37" i="26"/>
  <c r="AA37" i="26" s="1"/>
  <c r="R37" i="26"/>
  <c r="S37" i="26" s="1"/>
  <c r="J37" i="26"/>
  <c r="K37" i="26" s="1"/>
  <c r="AQ31" i="26"/>
  <c r="AI31" i="26"/>
  <c r="AA31" i="26"/>
  <c r="S31" i="26"/>
  <c r="K31" i="26"/>
  <c r="AP30" i="26"/>
  <c r="AQ30" i="26" s="1"/>
  <c r="AH30" i="26"/>
  <c r="AI30" i="26" s="1"/>
  <c r="Z30" i="26"/>
  <c r="AA30" i="26" s="1"/>
  <c r="R30" i="26"/>
  <c r="S30" i="26" s="1"/>
  <c r="J30" i="26"/>
  <c r="K30" i="26" s="1"/>
  <c r="AP29" i="26"/>
  <c r="AQ29" i="26" s="1"/>
  <c r="AH29" i="26"/>
  <c r="AI29" i="26" s="1"/>
  <c r="Z29" i="26"/>
  <c r="AA29" i="26" s="1"/>
  <c r="R29" i="26"/>
  <c r="S29" i="26" s="1"/>
  <c r="J29" i="26"/>
  <c r="K29" i="26" s="1"/>
  <c r="AP28" i="26"/>
  <c r="AQ28" i="26" s="1"/>
  <c r="AH28" i="26"/>
  <c r="AI28" i="26" s="1"/>
  <c r="Z28" i="26"/>
  <c r="AA28" i="26" s="1"/>
  <c r="R28" i="26"/>
  <c r="S28" i="26" s="1"/>
  <c r="J28" i="26"/>
  <c r="K28" i="26" s="1"/>
  <c r="AL25" i="26"/>
  <c r="AK25" i="26"/>
  <c r="AD25" i="26"/>
  <c r="AC25" i="26"/>
  <c r="V25" i="26"/>
  <c r="U25" i="26"/>
  <c r="N25" i="26"/>
  <c r="M25" i="26"/>
  <c r="F25" i="26"/>
  <c r="E25" i="26"/>
  <c r="AQ24" i="26"/>
  <c r="AP24" i="26"/>
  <c r="AI24" i="26"/>
  <c r="AH24" i="26"/>
  <c r="AH17" i="26"/>
  <c r="AI17" i="26" s="1"/>
  <c r="AA24" i="26"/>
  <c r="Z24" i="26"/>
  <c r="S24" i="26"/>
  <c r="R17" i="26"/>
  <c r="S17" i="26" s="1"/>
  <c r="K24" i="26"/>
  <c r="AP22" i="26"/>
  <c r="AQ22" i="26" s="1"/>
  <c r="AH22" i="26"/>
  <c r="AI22" i="26" s="1"/>
  <c r="Z22" i="26"/>
  <c r="AA22" i="26" s="1"/>
  <c r="R22" i="26"/>
  <c r="S22" i="26" s="1"/>
  <c r="J22" i="26"/>
  <c r="K22" i="26" s="1"/>
  <c r="AP21" i="26"/>
  <c r="AQ21" i="26" s="1"/>
  <c r="AH21" i="26"/>
  <c r="AI21" i="26" s="1"/>
  <c r="Z21" i="26"/>
  <c r="AA21" i="26" s="1"/>
  <c r="R21" i="26"/>
  <c r="S21" i="26" s="1"/>
  <c r="J21" i="26"/>
  <c r="K21" i="26" s="1"/>
  <c r="AP19" i="26"/>
  <c r="AQ19" i="26" s="1"/>
  <c r="AH19" i="26"/>
  <c r="AI19" i="26" s="1"/>
  <c r="Z19" i="26"/>
  <c r="AA19" i="26" s="1"/>
  <c r="R19" i="26"/>
  <c r="S19" i="26" s="1"/>
  <c r="J19" i="26"/>
  <c r="K19" i="26" s="1"/>
  <c r="AP16" i="26"/>
  <c r="AQ16" i="26" s="1"/>
  <c r="AH16" i="26"/>
  <c r="AI16" i="26" s="1"/>
  <c r="Z16" i="26"/>
  <c r="AA16" i="26" s="1"/>
  <c r="R16" i="26"/>
  <c r="S16" i="26" s="1"/>
  <c r="J16" i="26"/>
  <c r="K16" i="26" s="1"/>
  <c r="AP15" i="26"/>
  <c r="AQ15" i="26" s="1"/>
  <c r="AH15" i="26"/>
  <c r="AI15" i="26" s="1"/>
  <c r="Z15" i="26"/>
  <c r="AA15" i="26" s="1"/>
  <c r="R15" i="26"/>
  <c r="S15" i="26" s="1"/>
  <c r="J15" i="26"/>
  <c r="K15" i="26" s="1"/>
  <c r="AQ49" i="25"/>
  <c r="AI49" i="25"/>
  <c r="AA49" i="25"/>
  <c r="S49" i="25"/>
  <c r="K49" i="25"/>
  <c r="AQ48" i="25"/>
  <c r="AP48" i="25"/>
  <c r="AI48" i="25"/>
  <c r="AH48" i="25"/>
  <c r="AA48" i="25"/>
  <c r="Z48" i="25"/>
  <c r="S48" i="25"/>
  <c r="R48" i="25"/>
  <c r="K48" i="25"/>
  <c r="J48" i="25"/>
  <c r="AQ47" i="25"/>
  <c r="AP47" i="25"/>
  <c r="AI47" i="25"/>
  <c r="AH47" i="25"/>
  <c r="AA47" i="25"/>
  <c r="Z47" i="25"/>
  <c r="S47" i="25"/>
  <c r="R47" i="25"/>
  <c r="K47" i="25"/>
  <c r="J47" i="25"/>
  <c r="AQ46" i="25"/>
  <c r="AP46" i="25"/>
  <c r="AI46" i="25"/>
  <c r="AH46" i="25"/>
  <c r="AA46" i="25"/>
  <c r="Z46" i="25"/>
  <c r="S46" i="25"/>
  <c r="R46" i="25"/>
  <c r="K46" i="25"/>
  <c r="J46" i="25"/>
  <c r="AQ45" i="25"/>
  <c r="AP45" i="25"/>
  <c r="AI45" i="25"/>
  <c r="AH45" i="25"/>
  <c r="AA45" i="25"/>
  <c r="Z45" i="25"/>
  <c r="S45" i="25"/>
  <c r="R45" i="25"/>
  <c r="K45" i="25"/>
  <c r="J45" i="25"/>
  <c r="AL43" i="25"/>
  <c r="AD43" i="25"/>
  <c r="V43" i="25"/>
  <c r="N43" i="25"/>
  <c r="F43" i="25"/>
  <c r="AQ39" i="25"/>
  <c r="AI39" i="25"/>
  <c r="AA39" i="25"/>
  <c r="S39" i="25"/>
  <c r="K39" i="25"/>
  <c r="AP38" i="25"/>
  <c r="AQ38" i="25" s="1"/>
  <c r="AH38" i="25"/>
  <c r="AI38" i="25" s="1"/>
  <c r="Z38" i="25"/>
  <c r="AA38" i="25" s="1"/>
  <c r="R38" i="25"/>
  <c r="S38" i="25" s="1"/>
  <c r="J38" i="25"/>
  <c r="K38" i="25" s="1"/>
  <c r="AP37" i="25"/>
  <c r="AQ37" i="25" s="1"/>
  <c r="AH37" i="25"/>
  <c r="AI37" i="25" s="1"/>
  <c r="Z37" i="25"/>
  <c r="AA37" i="25" s="1"/>
  <c r="R37" i="25"/>
  <c r="S37" i="25" s="1"/>
  <c r="J37" i="25"/>
  <c r="K37" i="25" s="1"/>
  <c r="AQ31" i="25"/>
  <c r="AI31" i="25"/>
  <c r="AA31" i="25"/>
  <c r="S31" i="25"/>
  <c r="K31" i="25"/>
  <c r="AP30" i="25"/>
  <c r="AQ30" i="25" s="1"/>
  <c r="AH30" i="25"/>
  <c r="AI30" i="25" s="1"/>
  <c r="Z30" i="25"/>
  <c r="AA30" i="25" s="1"/>
  <c r="R30" i="25"/>
  <c r="S30" i="25" s="1"/>
  <c r="J30" i="25"/>
  <c r="K30" i="25" s="1"/>
  <c r="AP29" i="25"/>
  <c r="AQ29" i="25" s="1"/>
  <c r="AH29" i="25"/>
  <c r="AI29" i="25" s="1"/>
  <c r="Z29" i="25"/>
  <c r="AA29" i="25" s="1"/>
  <c r="R29" i="25"/>
  <c r="S29" i="25" s="1"/>
  <c r="J29" i="25"/>
  <c r="K29" i="25" s="1"/>
  <c r="AP28" i="25"/>
  <c r="AQ28" i="25" s="1"/>
  <c r="AH28" i="25"/>
  <c r="AI28" i="25" s="1"/>
  <c r="Z28" i="25"/>
  <c r="AA28" i="25" s="1"/>
  <c r="R28" i="25"/>
  <c r="S28" i="25" s="1"/>
  <c r="J28" i="25"/>
  <c r="K28" i="25" s="1"/>
  <c r="AL25" i="25"/>
  <c r="AK25" i="25"/>
  <c r="AD25" i="25"/>
  <c r="AC25" i="25"/>
  <c r="V25" i="25"/>
  <c r="U25" i="25"/>
  <c r="N25" i="25"/>
  <c r="M25" i="25"/>
  <c r="F25" i="25"/>
  <c r="E25" i="25"/>
  <c r="AQ24" i="25"/>
  <c r="AP24" i="25"/>
  <c r="AP27" i="25"/>
  <c r="AQ33" i="25" s="1"/>
  <c r="AI24" i="25"/>
  <c r="AH24" i="25"/>
  <c r="AH17" i="25"/>
  <c r="AI17" i="25" s="1"/>
  <c r="AA24" i="25"/>
  <c r="Z24" i="25"/>
  <c r="S24" i="25"/>
  <c r="R18" i="25"/>
  <c r="S18" i="25" s="1"/>
  <c r="K24" i="25"/>
  <c r="J18" i="25"/>
  <c r="K18" i="25" s="1"/>
  <c r="AP22" i="25"/>
  <c r="AQ22" i="25" s="1"/>
  <c r="AH22" i="25"/>
  <c r="AI22" i="25" s="1"/>
  <c r="Z22" i="25"/>
  <c r="AA22" i="25" s="1"/>
  <c r="R22" i="25"/>
  <c r="S22" i="25" s="1"/>
  <c r="J22" i="25"/>
  <c r="K22" i="25" s="1"/>
  <c r="AP21" i="25"/>
  <c r="AQ21" i="25" s="1"/>
  <c r="AH21" i="25"/>
  <c r="AI21" i="25" s="1"/>
  <c r="Z21" i="25"/>
  <c r="AA21" i="25" s="1"/>
  <c r="R21" i="25"/>
  <c r="S21" i="25" s="1"/>
  <c r="J21" i="25"/>
  <c r="K21" i="25" s="1"/>
  <c r="R20" i="25"/>
  <c r="S20" i="25" s="1"/>
  <c r="AP19" i="25"/>
  <c r="AQ19" i="25" s="1"/>
  <c r="AH19" i="25"/>
  <c r="AI19" i="25" s="1"/>
  <c r="Z19" i="25"/>
  <c r="AA19" i="25" s="1"/>
  <c r="R19" i="25"/>
  <c r="S19" i="25" s="1"/>
  <c r="J19" i="25"/>
  <c r="K19" i="25" s="1"/>
  <c r="AP16" i="25"/>
  <c r="AQ16" i="25" s="1"/>
  <c r="AH16" i="25"/>
  <c r="AI16" i="25" s="1"/>
  <c r="Z16" i="25"/>
  <c r="AA16" i="25" s="1"/>
  <c r="R16" i="25"/>
  <c r="S16" i="25" s="1"/>
  <c r="J16" i="25"/>
  <c r="K16" i="25" s="1"/>
  <c r="AP15" i="25"/>
  <c r="AQ15" i="25" s="1"/>
  <c r="AH15" i="25"/>
  <c r="AI15" i="25" s="1"/>
  <c r="Z15" i="25"/>
  <c r="AA15" i="25" s="1"/>
  <c r="R15" i="25"/>
  <c r="S15" i="25" s="1"/>
  <c r="J15" i="25"/>
  <c r="K15" i="25" s="1"/>
  <c r="AQ49" i="24"/>
  <c r="AI49" i="24"/>
  <c r="AA49" i="24"/>
  <c r="S49" i="24"/>
  <c r="K49" i="24"/>
  <c r="AQ48" i="24"/>
  <c r="AP48" i="24"/>
  <c r="AI48" i="24"/>
  <c r="AH48" i="24"/>
  <c r="AA48" i="24"/>
  <c r="Z48" i="24"/>
  <c r="S48" i="24"/>
  <c r="R48" i="24"/>
  <c r="K48" i="24"/>
  <c r="J48" i="24"/>
  <c r="AQ47" i="24"/>
  <c r="AP47" i="24"/>
  <c r="AI47" i="24"/>
  <c r="AH47" i="24"/>
  <c r="AA47" i="24"/>
  <c r="Z47" i="24"/>
  <c r="S47" i="24"/>
  <c r="R47" i="24"/>
  <c r="K47" i="24"/>
  <c r="J47" i="24"/>
  <c r="AQ46" i="24"/>
  <c r="AP46" i="24"/>
  <c r="AI46" i="24"/>
  <c r="AH46" i="24"/>
  <c r="AA46" i="24"/>
  <c r="Z46" i="24"/>
  <c r="S46" i="24"/>
  <c r="R46" i="24"/>
  <c r="K46" i="24"/>
  <c r="J46" i="24"/>
  <c r="AQ45" i="24"/>
  <c r="AP45" i="24"/>
  <c r="AI45" i="24"/>
  <c r="AH45" i="24"/>
  <c r="AA45" i="24"/>
  <c r="Z45" i="24"/>
  <c r="S45" i="24"/>
  <c r="R45" i="24"/>
  <c r="K45" i="24"/>
  <c r="J45" i="24"/>
  <c r="AL43" i="24"/>
  <c r="AD43" i="24"/>
  <c r="V43" i="24"/>
  <c r="AQ39" i="24"/>
  <c r="AI39" i="24"/>
  <c r="AA39" i="24"/>
  <c r="S39" i="24"/>
  <c r="K39" i="24"/>
  <c r="AP38" i="24"/>
  <c r="AQ38" i="24" s="1"/>
  <c r="AH38" i="24"/>
  <c r="AI38" i="24" s="1"/>
  <c r="Z38" i="24"/>
  <c r="AA38" i="24" s="1"/>
  <c r="R38" i="24"/>
  <c r="S38" i="24" s="1"/>
  <c r="J38" i="24"/>
  <c r="K38" i="24" s="1"/>
  <c r="AP37" i="24"/>
  <c r="AQ37" i="24" s="1"/>
  <c r="AH37" i="24"/>
  <c r="AI37" i="24" s="1"/>
  <c r="Z37" i="24"/>
  <c r="AA37" i="24" s="1"/>
  <c r="R37" i="24"/>
  <c r="S37" i="24" s="1"/>
  <c r="J37" i="24"/>
  <c r="K37" i="24" s="1"/>
  <c r="AQ31" i="24"/>
  <c r="AI31" i="24"/>
  <c r="AA31" i="24"/>
  <c r="S31" i="24"/>
  <c r="K31" i="24"/>
  <c r="AP30" i="24"/>
  <c r="AQ30" i="24" s="1"/>
  <c r="AH30" i="24"/>
  <c r="AI30" i="24" s="1"/>
  <c r="Z30" i="24"/>
  <c r="AA30" i="24" s="1"/>
  <c r="R30" i="24"/>
  <c r="S30" i="24" s="1"/>
  <c r="J30" i="24"/>
  <c r="K30" i="24" s="1"/>
  <c r="AP29" i="24"/>
  <c r="AQ29" i="24" s="1"/>
  <c r="AH29" i="24"/>
  <c r="AI29" i="24" s="1"/>
  <c r="Z29" i="24"/>
  <c r="AA29" i="24" s="1"/>
  <c r="R29" i="24"/>
  <c r="S29" i="24" s="1"/>
  <c r="J29" i="24"/>
  <c r="K29" i="24" s="1"/>
  <c r="AP28" i="24"/>
  <c r="AQ28" i="24" s="1"/>
  <c r="AH28" i="24"/>
  <c r="AI28" i="24" s="1"/>
  <c r="Z28" i="24"/>
  <c r="AA28" i="24" s="1"/>
  <c r="R28" i="24"/>
  <c r="S28" i="24" s="1"/>
  <c r="J28" i="24"/>
  <c r="K28" i="24" s="1"/>
  <c r="AL25" i="24"/>
  <c r="AK25" i="24"/>
  <c r="AD25" i="24"/>
  <c r="AC25" i="24"/>
  <c r="V25" i="24"/>
  <c r="U25" i="24"/>
  <c r="N25" i="24"/>
  <c r="M25" i="24"/>
  <c r="F25" i="24"/>
  <c r="E25" i="24"/>
  <c r="AQ24" i="24"/>
  <c r="AP24" i="24"/>
  <c r="AP27" i="24"/>
  <c r="AQ33" i="24" s="1"/>
  <c r="AI24" i="24"/>
  <c r="AH24" i="24"/>
  <c r="AH17" i="24"/>
  <c r="AI17" i="24" s="1"/>
  <c r="AA24" i="24"/>
  <c r="Z24" i="24"/>
  <c r="S24" i="24"/>
  <c r="R27" i="24"/>
  <c r="K24" i="24"/>
  <c r="J27" i="24"/>
  <c r="J33" i="24" s="1"/>
  <c r="AP22" i="24"/>
  <c r="AQ22" i="24" s="1"/>
  <c r="AH22" i="24"/>
  <c r="AI22" i="24" s="1"/>
  <c r="Z22" i="24"/>
  <c r="AA22" i="24" s="1"/>
  <c r="R22" i="24"/>
  <c r="S22" i="24" s="1"/>
  <c r="J22" i="24"/>
  <c r="K22" i="24" s="1"/>
  <c r="AP21" i="24"/>
  <c r="AQ21" i="24" s="1"/>
  <c r="AH21" i="24"/>
  <c r="AI21" i="24" s="1"/>
  <c r="Z21" i="24"/>
  <c r="AA21" i="24" s="1"/>
  <c r="R21" i="24"/>
  <c r="S21" i="24" s="1"/>
  <c r="J21" i="24"/>
  <c r="K21" i="24" s="1"/>
  <c r="AP20" i="24"/>
  <c r="AQ20" i="24" s="1"/>
  <c r="R20" i="24"/>
  <c r="S20" i="24" s="1"/>
  <c r="AP19" i="24"/>
  <c r="AQ19" i="24" s="1"/>
  <c r="AH19" i="24"/>
  <c r="AI19" i="24" s="1"/>
  <c r="Z19" i="24"/>
  <c r="AA19" i="24" s="1"/>
  <c r="R19" i="24"/>
  <c r="S19" i="24" s="1"/>
  <c r="J19" i="24"/>
  <c r="K19" i="24" s="1"/>
  <c r="AP16" i="24"/>
  <c r="AQ16" i="24" s="1"/>
  <c r="AH16" i="24"/>
  <c r="AI16" i="24" s="1"/>
  <c r="Z16" i="24"/>
  <c r="AA16" i="24" s="1"/>
  <c r="R16" i="24"/>
  <c r="S16" i="24" s="1"/>
  <c r="J16" i="24"/>
  <c r="K16" i="24" s="1"/>
  <c r="AP15" i="24"/>
  <c r="AQ15" i="24" s="1"/>
  <c r="AH15" i="24"/>
  <c r="AI15" i="24" s="1"/>
  <c r="Z15" i="24"/>
  <c r="AA15" i="24" s="1"/>
  <c r="R15" i="24"/>
  <c r="S15" i="24" s="1"/>
  <c r="J15" i="24"/>
  <c r="K15" i="24" s="1"/>
  <c r="AQ49" i="23"/>
  <c r="AI49" i="23"/>
  <c r="AA49" i="23"/>
  <c r="S49" i="23"/>
  <c r="K49" i="23"/>
  <c r="AQ48" i="23"/>
  <c r="AP48" i="23"/>
  <c r="AI48" i="23"/>
  <c r="AH48" i="23"/>
  <c r="AA48" i="23"/>
  <c r="Z48" i="23"/>
  <c r="S48" i="23"/>
  <c r="R48" i="23"/>
  <c r="K48" i="23"/>
  <c r="J48" i="23"/>
  <c r="AQ47" i="23"/>
  <c r="AP47" i="23"/>
  <c r="AI47" i="23"/>
  <c r="AH47" i="23"/>
  <c r="AA47" i="23"/>
  <c r="Z47" i="23"/>
  <c r="S47" i="23"/>
  <c r="R47" i="23"/>
  <c r="K47" i="23"/>
  <c r="J47" i="23"/>
  <c r="AQ46" i="23"/>
  <c r="AP46" i="23"/>
  <c r="AI46" i="23"/>
  <c r="AH46" i="23"/>
  <c r="AA46" i="23"/>
  <c r="Z46" i="23"/>
  <c r="S46" i="23"/>
  <c r="R46" i="23"/>
  <c r="K46" i="23"/>
  <c r="J46" i="23"/>
  <c r="AQ45" i="23"/>
  <c r="AP45" i="23"/>
  <c r="AI45" i="23"/>
  <c r="AH45" i="23"/>
  <c r="AA45" i="23"/>
  <c r="Z45" i="23"/>
  <c r="S45" i="23"/>
  <c r="R45" i="23"/>
  <c r="K45" i="23"/>
  <c r="J45" i="23"/>
  <c r="AQ39" i="23"/>
  <c r="AI39" i="23"/>
  <c r="AA39" i="23"/>
  <c r="S39" i="23"/>
  <c r="K39" i="23"/>
  <c r="AP38" i="23"/>
  <c r="AQ38" i="23" s="1"/>
  <c r="AH38" i="23"/>
  <c r="AI38" i="23" s="1"/>
  <c r="Z38" i="23"/>
  <c r="AA38" i="23" s="1"/>
  <c r="R38" i="23"/>
  <c r="S38" i="23" s="1"/>
  <c r="J38" i="23"/>
  <c r="K38" i="23" s="1"/>
  <c r="AP37" i="23"/>
  <c r="AQ37" i="23" s="1"/>
  <c r="AH37" i="23"/>
  <c r="AI37" i="23" s="1"/>
  <c r="Z37" i="23"/>
  <c r="AA37" i="23" s="1"/>
  <c r="R37" i="23"/>
  <c r="S37" i="23" s="1"/>
  <c r="J37" i="23"/>
  <c r="K37" i="23" s="1"/>
  <c r="AQ31" i="23"/>
  <c r="AI31" i="23"/>
  <c r="AA31" i="23"/>
  <c r="S31" i="23"/>
  <c r="K31" i="23"/>
  <c r="AP30" i="23"/>
  <c r="AQ30" i="23" s="1"/>
  <c r="AH30" i="23"/>
  <c r="AI30" i="23" s="1"/>
  <c r="Z30" i="23"/>
  <c r="AA30" i="23" s="1"/>
  <c r="R30" i="23"/>
  <c r="S30" i="23" s="1"/>
  <c r="J30" i="23"/>
  <c r="K30" i="23" s="1"/>
  <c r="AP29" i="23"/>
  <c r="AQ29" i="23" s="1"/>
  <c r="AH29" i="23"/>
  <c r="AI29" i="23" s="1"/>
  <c r="Z29" i="23"/>
  <c r="AA29" i="23" s="1"/>
  <c r="R29" i="23"/>
  <c r="S29" i="23" s="1"/>
  <c r="J29" i="23"/>
  <c r="K29" i="23" s="1"/>
  <c r="AP28" i="23"/>
  <c r="AQ28" i="23" s="1"/>
  <c r="AH28" i="23"/>
  <c r="AI28" i="23" s="1"/>
  <c r="Z28" i="23"/>
  <c r="AA28" i="23" s="1"/>
  <c r="R28" i="23"/>
  <c r="S28" i="23" s="1"/>
  <c r="J28" i="23"/>
  <c r="K28" i="23" s="1"/>
  <c r="AL25" i="23"/>
  <c r="AK25" i="23"/>
  <c r="V25" i="23"/>
  <c r="U25" i="23"/>
  <c r="N25" i="23"/>
  <c r="M25" i="23"/>
  <c r="F25" i="23"/>
  <c r="E25" i="23"/>
  <c r="AQ24" i="23"/>
  <c r="AP24" i="23"/>
  <c r="AP27" i="23"/>
  <c r="AQ33" i="23" s="1"/>
  <c r="AI24" i="23"/>
  <c r="AH24" i="23"/>
  <c r="AH17" i="23"/>
  <c r="AI17" i="23" s="1"/>
  <c r="AA24" i="23"/>
  <c r="Z24" i="23"/>
  <c r="S24" i="23"/>
  <c r="AP22" i="23"/>
  <c r="AQ22" i="23" s="1"/>
  <c r="AH22" i="23"/>
  <c r="AI22" i="23" s="1"/>
  <c r="Z22" i="23"/>
  <c r="AA22" i="23" s="1"/>
  <c r="R22" i="23"/>
  <c r="S22" i="23" s="1"/>
  <c r="J22" i="23"/>
  <c r="K22" i="23" s="1"/>
  <c r="AP21" i="23"/>
  <c r="AQ21" i="23" s="1"/>
  <c r="AH21" i="23"/>
  <c r="AI21" i="23" s="1"/>
  <c r="Z21" i="23"/>
  <c r="AA21" i="23" s="1"/>
  <c r="R21" i="23"/>
  <c r="S21" i="23" s="1"/>
  <c r="J21" i="23"/>
  <c r="K21" i="23" s="1"/>
  <c r="AP20" i="23"/>
  <c r="AQ20" i="23" s="1"/>
  <c r="AP19" i="23"/>
  <c r="AQ19" i="23" s="1"/>
  <c r="AH19" i="23"/>
  <c r="AI19" i="23" s="1"/>
  <c r="Z19" i="23"/>
  <c r="AA19" i="23" s="1"/>
  <c r="R19" i="23"/>
  <c r="S19" i="23" s="1"/>
  <c r="J19" i="23"/>
  <c r="K19" i="23" s="1"/>
  <c r="AP16" i="23"/>
  <c r="AQ16" i="23" s="1"/>
  <c r="AH16" i="23"/>
  <c r="AI16" i="23" s="1"/>
  <c r="Z16" i="23"/>
  <c r="AA16" i="23" s="1"/>
  <c r="R16" i="23"/>
  <c r="S16" i="23" s="1"/>
  <c r="J16" i="23"/>
  <c r="K16" i="23" s="1"/>
  <c r="AP15" i="23"/>
  <c r="AQ15" i="23" s="1"/>
  <c r="AH15" i="23"/>
  <c r="AI15" i="23" s="1"/>
  <c r="Z15" i="23"/>
  <c r="AA15" i="23" s="1"/>
  <c r="R15" i="23"/>
  <c r="S15" i="23" s="1"/>
  <c r="J15" i="23"/>
  <c r="K15" i="23" s="1"/>
  <c r="R49" i="25" l="1"/>
  <c r="AH49" i="24"/>
  <c r="AD47" i="24" s="1"/>
  <c r="AP49" i="24"/>
  <c r="R24" i="26"/>
  <c r="S27" i="24"/>
  <c r="R33" i="24"/>
  <c r="J49" i="24"/>
  <c r="AP49" i="23"/>
  <c r="AL47" i="23" s="1"/>
  <c r="Z49" i="24"/>
  <c r="V47" i="24" s="1"/>
  <c r="Z49" i="26"/>
  <c r="V47" i="26" s="1"/>
  <c r="Z49" i="25"/>
  <c r="V47" i="25" s="1"/>
  <c r="J49" i="23"/>
  <c r="AH49" i="23"/>
  <c r="AD47" i="23" s="1"/>
  <c r="R49" i="24"/>
  <c r="AH49" i="26"/>
  <c r="AD47" i="26" s="1"/>
  <c r="Z49" i="23"/>
  <c r="V47" i="23" s="1"/>
  <c r="R49" i="23"/>
  <c r="J49" i="25"/>
  <c r="AP49" i="25"/>
  <c r="AL47" i="25" s="1"/>
  <c r="AH49" i="25"/>
  <c r="AD47" i="25" s="1"/>
  <c r="J49" i="26"/>
  <c r="AP49" i="26"/>
  <c r="AL47" i="26" s="1"/>
  <c r="R49" i="26"/>
  <c r="AP17" i="25"/>
  <c r="AQ17" i="25" s="1"/>
  <c r="R17" i="25"/>
  <c r="R27" i="25"/>
  <c r="AP20" i="26"/>
  <c r="AQ20" i="26" s="1"/>
  <c r="AP18" i="25"/>
  <c r="AQ18" i="25" s="1"/>
  <c r="AP20" i="25"/>
  <c r="AQ20" i="25" s="1"/>
  <c r="AH20" i="23"/>
  <c r="AI20" i="23" s="1"/>
  <c r="AH20" i="24"/>
  <c r="AI20" i="24" s="1"/>
  <c r="AH20" i="25"/>
  <c r="AI20" i="25" s="1"/>
  <c r="AH20" i="26"/>
  <c r="AI20" i="26" s="1"/>
  <c r="R20" i="23"/>
  <c r="S20" i="23" s="1"/>
  <c r="R18" i="24"/>
  <c r="S18" i="24" s="1"/>
  <c r="R17" i="24"/>
  <c r="R36" i="24"/>
  <c r="R20" i="26"/>
  <c r="S20" i="26" s="1"/>
  <c r="J20" i="26"/>
  <c r="K20" i="26" s="1"/>
  <c r="J27" i="25"/>
  <c r="J33" i="25" s="1"/>
  <c r="J17" i="25"/>
  <c r="J24" i="25" s="1"/>
  <c r="J20" i="25"/>
  <c r="K20" i="25" s="1"/>
  <c r="J20" i="24"/>
  <c r="K20" i="24" s="1"/>
  <c r="J20" i="23"/>
  <c r="J36" i="23"/>
  <c r="J41" i="23" s="1"/>
  <c r="AL47" i="24"/>
  <c r="V48" i="25"/>
  <c r="N48" i="25"/>
  <c r="N48" i="24"/>
  <c r="AD48" i="23"/>
  <c r="AP17" i="24"/>
  <c r="AQ17" i="24" s="1"/>
  <c r="AP18" i="24"/>
  <c r="AQ18" i="24" s="1"/>
  <c r="AD48" i="26"/>
  <c r="V48" i="26"/>
  <c r="N48" i="26"/>
  <c r="AD48" i="25"/>
  <c r="R36" i="25"/>
  <c r="AD48" i="24"/>
  <c r="V48" i="24"/>
  <c r="AP17" i="23"/>
  <c r="AQ17" i="23" s="1"/>
  <c r="V48" i="23"/>
  <c r="N48" i="23"/>
  <c r="J17" i="24"/>
  <c r="J24" i="24" s="1"/>
  <c r="J18" i="24"/>
  <c r="K18" i="24" s="1"/>
  <c r="Z27" i="26"/>
  <c r="AA27" i="26" s="1"/>
  <c r="Z18" i="26"/>
  <c r="AA18" i="26" s="1"/>
  <c r="Z36" i="26"/>
  <c r="AA36" i="26" s="1"/>
  <c r="Z17" i="26"/>
  <c r="AA17" i="26" s="1"/>
  <c r="R36" i="26"/>
  <c r="AH36" i="26"/>
  <c r="AI36" i="26" s="1"/>
  <c r="R18" i="26"/>
  <c r="S18" i="26" s="1"/>
  <c r="AH18" i="26"/>
  <c r="AI18" i="26" s="1"/>
  <c r="R27" i="26"/>
  <c r="AH27" i="26"/>
  <c r="AI27" i="26" s="1"/>
  <c r="Z20" i="26"/>
  <c r="AA20" i="26" s="1"/>
  <c r="Z27" i="25"/>
  <c r="AA27" i="25" s="1"/>
  <c r="Z18" i="25"/>
  <c r="AA18" i="25" s="1"/>
  <c r="Z36" i="25"/>
  <c r="AA36" i="25" s="1"/>
  <c r="Z17" i="25"/>
  <c r="AA17" i="25" s="1"/>
  <c r="AQ27" i="25"/>
  <c r="AL48" i="25"/>
  <c r="F48" i="25"/>
  <c r="AH36" i="25"/>
  <c r="AI36" i="25" s="1"/>
  <c r="AH18" i="25"/>
  <c r="AI18" i="25" s="1"/>
  <c r="AH27" i="25"/>
  <c r="AI27" i="25" s="1"/>
  <c r="J36" i="25"/>
  <c r="J41" i="25" s="1"/>
  <c r="AP36" i="25"/>
  <c r="AQ36" i="25" s="1"/>
  <c r="Z20" i="25"/>
  <c r="AA20" i="25" s="1"/>
  <c r="AQ27" i="24"/>
  <c r="AL48" i="24"/>
  <c r="K27" i="24"/>
  <c r="F48" i="24"/>
  <c r="Z27" i="24"/>
  <c r="AA27" i="24" s="1"/>
  <c r="Z18" i="24"/>
  <c r="AA18" i="24" s="1"/>
  <c r="Z36" i="24"/>
  <c r="AA36" i="24" s="1"/>
  <c r="Z17" i="24"/>
  <c r="AA17" i="24" s="1"/>
  <c r="AH18" i="24"/>
  <c r="AI18" i="24" s="1"/>
  <c r="AH27" i="24"/>
  <c r="AI27" i="24" s="1"/>
  <c r="AH36" i="24"/>
  <c r="AI36" i="24" s="1"/>
  <c r="J36" i="24"/>
  <c r="J41" i="24" s="1"/>
  <c r="AP36" i="24"/>
  <c r="AQ36" i="24" s="1"/>
  <c r="Z20" i="24"/>
  <c r="AA20" i="24" s="1"/>
  <c r="Z27" i="23"/>
  <c r="AA27" i="23" s="1"/>
  <c r="Z18" i="23"/>
  <c r="AA18" i="23" s="1"/>
  <c r="Z36" i="23"/>
  <c r="AA36" i="23" s="1"/>
  <c r="Z17" i="23"/>
  <c r="AA17" i="23" s="1"/>
  <c r="R17" i="23"/>
  <c r="R27" i="23"/>
  <c r="R18" i="23"/>
  <c r="S18" i="23" s="1"/>
  <c r="R36" i="23"/>
  <c r="AL48" i="23"/>
  <c r="AQ27" i="23"/>
  <c r="AH36" i="23"/>
  <c r="AI36" i="23" s="1"/>
  <c r="AH18" i="23"/>
  <c r="AI18" i="23" s="1"/>
  <c r="AH27" i="23"/>
  <c r="AI27" i="23" s="1"/>
  <c r="AP36" i="23"/>
  <c r="AQ36" i="23" s="1"/>
  <c r="AP18" i="23"/>
  <c r="AQ18" i="23" s="1"/>
  <c r="Z20" i="23"/>
  <c r="AA20" i="23" s="1"/>
  <c r="S27" i="26" l="1"/>
  <c r="R33" i="26"/>
  <c r="S36" i="26"/>
  <c r="R41" i="26"/>
  <c r="S36" i="25"/>
  <c r="R41" i="25"/>
  <c r="S27" i="25"/>
  <c r="R33" i="25"/>
  <c r="S17" i="25"/>
  <c r="R24" i="25"/>
  <c r="N47" i="25" s="1"/>
  <c r="S36" i="24"/>
  <c r="R41" i="24"/>
  <c r="S17" i="24"/>
  <c r="R24" i="24"/>
  <c r="N47" i="24" s="1"/>
  <c r="S17" i="23"/>
  <c r="R24" i="23"/>
  <c r="S27" i="23"/>
  <c r="R33" i="23"/>
  <c r="S36" i="23"/>
  <c r="R41" i="23"/>
  <c r="K20" i="23"/>
  <c r="K24" i="23"/>
  <c r="J18" i="23"/>
  <c r="K18" i="23" s="1"/>
  <c r="K27" i="25"/>
  <c r="K17" i="25"/>
  <c r="J17" i="23"/>
  <c r="J27" i="23"/>
  <c r="J33" i="23" s="1"/>
  <c r="K17" i="24"/>
  <c r="C11" i="25"/>
  <c r="J27" i="26"/>
  <c r="J33" i="26" s="1"/>
  <c r="J18" i="26"/>
  <c r="K18" i="26" s="1"/>
  <c r="J36" i="26"/>
  <c r="J41" i="26" s="1"/>
  <c r="J17" i="26"/>
  <c r="AP27" i="26"/>
  <c r="AQ33" i="26" s="1"/>
  <c r="AP18" i="26"/>
  <c r="AQ18" i="26" s="1"/>
  <c r="AP36" i="26"/>
  <c r="AQ36" i="26" s="1"/>
  <c r="AP17" i="26"/>
  <c r="AQ17" i="26" s="1"/>
  <c r="K36" i="25"/>
  <c r="F47" i="25"/>
  <c r="C11" i="24"/>
  <c r="K36" i="24"/>
  <c r="F47" i="24"/>
  <c r="K36" i="23"/>
  <c r="AQ39" i="5"/>
  <c r="AP38" i="5"/>
  <c r="AQ38" i="5" s="1"/>
  <c r="AP37" i="5"/>
  <c r="AQ37" i="5" s="1"/>
  <c r="AQ31" i="5"/>
  <c r="AP30" i="5"/>
  <c r="AQ30" i="5" s="1"/>
  <c r="AP29" i="5"/>
  <c r="AQ29" i="5" s="1"/>
  <c r="AP28" i="5"/>
  <c r="AQ28" i="5" s="1"/>
  <c r="AI39" i="5"/>
  <c r="AH38" i="5"/>
  <c r="AI38" i="5" s="1"/>
  <c r="AH37" i="5"/>
  <c r="AI37" i="5" s="1"/>
  <c r="AI31" i="5"/>
  <c r="AH30" i="5"/>
  <c r="AI30" i="5" s="1"/>
  <c r="AH29" i="5"/>
  <c r="AI29" i="5" s="1"/>
  <c r="AH28" i="5"/>
  <c r="AI28" i="5" s="1"/>
  <c r="AA39" i="5"/>
  <c r="Z38" i="5"/>
  <c r="AA38" i="5" s="1"/>
  <c r="Z37" i="5"/>
  <c r="AA37" i="5" s="1"/>
  <c r="AA31" i="5"/>
  <c r="Z30" i="5"/>
  <c r="AA30" i="5" s="1"/>
  <c r="Z29" i="5"/>
  <c r="AA29" i="5" s="1"/>
  <c r="Z28" i="5"/>
  <c r="AA28" i="5" s="1"/>
  <c r="R37" i="5"/>
  <c r="S37" i="5" s="1"/>
  <c r="R38" i="5"/>
  <c r="S38" i="5" s="1"/>
  <c r="S39" i="5"/>
  <c r="C10" i="24" l="1"/>
  <c r="N47" i="23"/>
  <c r="N47" i="26"/>
  <c r="C10" i="25"/>
  <c r="F48" i="23"/>
  <c r="C11" i="23" s="1"/>
  <c r="K27" i="23"/>
  <c r="J24" i="23"/>
  <c r="K17" i="23"/>
  <c r="J24" i="26"/>
  <c r="K17" i="26"/>
  <c r="K36" i="26"/>
  <c r="AL48" i="26"/>
  <c r="AQ27" i="26"/>
  <c r="F48" i="26"/>
  <c r="K27" i="26"/>
  <c r="F47" i="23" l="1"/>
  <c r="C10" i="23" s="1"/>
  <c r="R36" i="5"/>
  <c r="C11" i="26"/>
  <c r="AP36" i="5"/>
  <c r="AQ36" i="5" s="1"/>
  <c r="AP27" i="5"/>
  <c r="AH27" i="5"/>
  <c r="AI27" i="5" s="1"/>
  <c r="AH36" i="5"/>
  <c r="AI36" i="5" s="1"/>
  <c r="Z27" i="5"/>
  <c r="AA27" i="5" s="1"/>
  <c r="Z36" i="5"/>
  <c r="AA36" i="5" s="1"/>
  <c r="F47" i="26"/>
  <c r="C10" i="26" s="1"/>
  <c r="AI49" i="5"/>
  <c r="AA49" i="5"/>
  <c r="S49" i="5"/>
  <c r="S36" i="5" l="1"/>
  <c r="R41" i="5"/>
  <c r="AQ27" i="5"/>
  <c r="AQ24" i="5"/>
  <c r="AP24" i="5"/>
  <c r="AI24" i="5"/>
  <c r="AH24" i="5"/>
  <c r="AA24" i="5"/>
  <c r="Z24" i="5"/>
  <c r="S24" i="5"/>
  <c r="N48" i="5" l="1"/>
  <c r="S31" i="5"/>
  <c r="R30" i="5"/>
  <c r="S30" i="5" s="1"/>
  <c r="R29" i="5"/>
  <c r="S29" i="5" s="1"/>
  <c r="R28" i="5"/>
  <c r="S28" i="5" s="1"/>
  <c r="K39" i="5" l="1"/>
  <c r="K31" i="5"/>
  <c r="AP19" i="5" l="1"/>
  <c r="AQ19" i="5" s="1"/>
  <c r="AP22" i="5"/>
  <c r="AQ22" i="5" s="1"/>
  <c r="AP21" i="5"/>
  <c r="AQ21" i="5" s="1"/>
  <c r="AP16" i="5"/>
  <c r="AQ16" i="5" s="1"/>
  <c r="AP15" i="5"/>
  <c r="AQ15" i="5" s="1"/>
  <c r="AH22" i="5"/>
  <c r="AI22" i="5" s="1"/>
  <c r="AH21" i="5"/>
  <c r="AI21" i="5" s="1"/>
  <c r="AH19" i="5"/>
  <c r="AI19" i="5" s="1"/>
  <c r="AH16" i="5"/>
  <c r="AI16" i="5" s="1"/>
  <c r="AH15" i="5"/>
  <c r="AI15" i="5" s="1"/>
  <c r="Z22" i="5"/>
  <c r="AA22" i="5" s="1"/>
  <c r="Z21" i="5"/>
  <c r="AA21" i="5" s="1"/>
  <c r="Z19" i="5"/>
  <c r="AA19" i="5" s="1"/>
  <c r="Z16" i="5"/>
  <c r="AA16" i="5" s="1"/>
  <c r="Z15" i="5"/>
  <c r="R19" i="5"/>
  <c r="S19" i="5" s="1"/>
  <c r="AA15" i="5" l="1"/>
  <c r="J37" i="5"/>
  <c r="J16" i="5"/>
  <c r="J15" i="5"/>
  <c r="K24" i="5" l="1"/>
  <c r="AQ48" i="5" l="1"/>
  <c r="AP48" i="5"/>
  <c r="AQ47" i="5"/>
  <c r="AP47" i="5"/>
  <c r="AQ46" i="5"/>
  <c r="AP46" i="5"/>
  <c r="AQ45" i="5"/>
  <c r="AQ49" i="5" s="1"/>
  <c r="AP45" i="5"/>
  <c r="AL25" i="5"/>
  <c r="AK25" i="5"/>
  <c r="AI48" i="5"/>
  <c r="AH48" i="5"/>
  <c r="AI47" i="5"/>
  <c r="AH47" i="5"/>
  <c r="AI46" i="5"/>
  <c r="AH46" i="5"/>
  <c r="AI45" i="5"/>
  <c r="AH45" i="5"/>
  <c r="AD25" i="5"/>
  <c r="AC25" i="5"/>
  <c r="AA48" i="5"/>
  <c r="Z48" i="5"/>
  <c r="AA47" i="5"/>
  <c r="Z47" i="5"/>
  <c r="AA46" i="5"/>
  <c r="Z46" i="5"/>
  <c r="AA45" i="5"/>
  <c r="Z45" i="5"/>
  <c r="V25" i="5"/>
  <c r="U25" i="5"/>
  <c r="S48" i="5"/>
  <c r="R48" i="5"/>
  <c r="S47" i="5"/>
  <c r="R47" i="5"/>
  <c r="S46" i="5"/>
  <c r="R46" i="5"/>
  <c r="S45" i="5"/>
  <c r="R45" i="5"/>
  <c r="N25" i="5"/>
  <c r="M25" i="5"/>
  <c r="R22" i="5"/>
  <c r="S22" i="5" s="1"/>
  <c r="R21" i="5"/>
  <c r="S21" i="5" s="1"/>
  <c r="R16" i="5"/>
  <c r="S16" i="5" s="1"/>
  <c r="R15" i="5"/>
  <c r="K16" i="5"/>
  <c r="Z20" i="5" l="1"/>
  <c r="AA20" i="5" s="1"/>
  <c r="R20" i="5"/>
  <c r="S20" i="5" s="1"/>
  <c r="AP20" i="5"/>
  <c r="AQ20" i="5" s="1"/>
  <c r="AH20" i="5"/>
  <c r="AI20" i="5" s="1"/>
  <c r="R27" i="5"/>
  <c r="AH49" i="5"/>
  <c r="AP49" i="5"/>
  <c r="Z49" i="5"/>
  <c r="K15" i="5"/>
  <c r="R49" i="5"/>
  <c r="S15" i="5"/>
  <c r="S27" i="5" l="1"/>
  <c r="R33" i="5"/>
  <c r="Z18" i="5"/>
  <c r="AA18" i="5" s="1"/>
  <c r="Z17" i="5"/>
  <c r="AA17" i="5" s="1"/>
  <c r="AP18" i="5"/>
  <c r="AQ18" i="5" s="1"/>
  <c r="AP17" i="5"/>
  <c r="AQ17" i="5" s="1"/>
  <c r="AH18" i="5"/>
  <c r="AI18" i="5" s="1"/>
  <c r="AH17" i="5"/>
  <c r="AI17" i="5" s="1"/>
  <c r="R18" i="5"/>
  <c r="S18" i="5" s="1"/>
  <c r="R17" i="5"/>
  <c r="AL48" i="5"/>
  <c r="AD48" i="5"/>
  <c r="V48" i="5"/>
  <c r="S17" i="5" l="1"/>
  <c r="R24" i="5"/>
  <c r="N47" i="5" s="1"/>
  <c r="J46" i="5"/>
  <c r="J47" i="5"/>
  <c r="J48" i="5"/>
  <c r="J45" i="5"/>
  <c r="K46" i="5"/>
  <c r="K47" i="5"/>
  <c r="K48" i="5"/>
  <c r="I13" i="10" l="1"/>
  <c r="J13" i="10" s="1"/>
  <c r="I11" i="10"/>
  <c r="J11" i="10" s="1"/>
  <c r="I9" i="10"/>
  <c r="J9" i="10" s="1"/>
  <c r="I15" i="10"/>
  <c r="J15" i="10" s="1"/>
  <c r="H15" i="10"/>
  <c r="V47" i="5"/>
  <c r="AL47" i="5"/>
  <c r="AD47" i="5"/>
  <c r="J49" i="5"/>
  <c r="E25" i="5"/>
  <c r="K20" i="5" l="1"/>
  <c r="H13" i="10"/>
  <c r="H9" i="10"/>
  <c r="H11" i="10"/>
  <c r="J24" i="5" l="1"/>
  <c r="K27" i="5"/>
  <c r="J36" i="5"/>
  <c r="J41" i="5" s="1"/>
  <c r="K17" i="5" l="1"/>
  <c r="K18" i="5"/>
  <c r="J38" i="5" l="1"/>
  <c r="K30" i="5"/>
  <c r="K29" i="5"/>
  <c r="K28" i="5"/>
  <c r="K22" i="5"/>
  <c r="K21" i="5"/>
  <c r="K19" i="5"/>
  <c r="K38" i="5" l="1"/>
  <c r="K37" i="5"/>
  <c r="K36" i="5" l="1"/>
  <c r="F47" i="5" l="1"/>
  <c r="C10" i="5" s="1"/>
  <c r="H7" i="10" l="1"/>
  <c r="H17" i="10" s="1"/>
  <c r="G19" i="10" s="1"/>
  <c r="F48" i="5" l="1"/>
  <c r="C11" i="5" s="1"/>
  <c r="I7" i="10" s="1"/>
  <c r="I17" i="10" l="1"/>
  <c r="J7" i="10"/>
  <c r="J17" i="10" s="1"/>
  <c r="I19" i="10" s="1"/>
</calcChain>
</file>

<file path=xl/sharedStrings.xml><?xml version="1.0" encoding="utf-8"?>
<sst xmlns="http://schemas.openxmlformats.org/spreadsheetml/2006/main" count="1728" uniqueCount="158">
  <si>
    <t>Yellow fields are required to complete if they apply.</t>
  </si>
  <si>
    <r>
      <t>1.</t>
    </r>
    <r>
      <rPr>
        <sz val="7"/>
        <color theme="1"/>
        <rFont val="Times New Roman"/>
        <family val="1"/>
      </rPr>
      <t xml:space="preserve">       </t>
    </r>
    <r>
      <rPr>
        <sz val="11"/>
        <color theme="1"/>
        <rFont val="Calibri"/>
        <family val="2"/>
        <scheme val="minor"/>
      </rPr>
      <t>Enter WHEDA loan number if registered or borrower name on line 7</t>
    </r>
  </si>
  <si>
    <r>
      <t>2.</t>
    </r>
    <r>
      <rPr>
        <sz val="7"/>
        <color theme="1"/>
        <rFont val="Times New Roman"/>
        <family val="1"/>
      </rPr>
      <t xml:space="preserve">       </t>
    </r>
    <r>
      <rPr>
        <sz val="11"/>
        <color theme="1"/>
        <rFont val="Calibri"/>
        <family val="2"/>
        <scheme val="minor"/>
      </rPr>
      <t>Enter date registered with WHEDA on line 8</t>
    </r>
  </si>
  <si>
    <r>
      <t>3.</t>
    </r>
    <r>
      <rPr>
        <sz val="7"/>
        <color theme="1"/>
        <rFont val="Times New Roman"/>
        <family val="1"/>
      </rPr>
      <t xml:space="preserve">       </t>
    </r>
    <r>
      <rPr>
        <sz val="11"/>
        <color theme="1"/>
        <rFont val="Calibri"/>
        <family val="2"/>
        <scheme val="minor"/>
      </rPr>
      <t>Enter loan program on line 12:</t>
    </r>
  </si>
  <si>
    <r>
      <t>·</t>
    </r>
    <r>
      <rPr>
        <sz val="7"/>
        <color theme="1"/>
        <rFont val="Times New Roman"/>
        <family val="1"/>
      </rPr>
      <t xml:space="preserve">         </t>
    </r>
    <r>
      <rPr>
        <i/>
        <sz val="11"/>
        <color theme="1"/>
        <rFont val="Calibri"/>
        <family val="2"/>
        <scheme val="minor"/>
      </rPr>
      <t>First Time Home Buyer</t>
    </r>
  </si>
  <si>
    <r>
      <t>·</t>
    </r>
    <r>
      <rPr>
        <sz val="7"/>
        <color theme="1"/>
        <rFont val="Times New Roman"/>
        <family val="1"/>
      </rPr>
      <t xml:space="preserve">         </t>
    </r>
    <r>
      <rPr>
        <i/>
        <sz val="11"/>
        <color theme="1"/>
        <rFont val="Calibri"/>
        <family val="2"/>
        <scheme val="minor"/>
      </rPr>
      <t>Conventional &amp; FHA</t>
    </r>
  </si>
  <si>
    <r>
      <t>·</t>
    </r>
    <r>
      <rPr>
        <sz val="7"/>
        <color theme="1"/>
        <rFont val="Times New Roman"/>
        <family val="1"/>
      </rPr>
      <t xml:space="preserve">         </t>
    </r>
    <r>
      <rPr>
        <i/>
        <sz val="11"/>
        <color theme="1"/>
        <rFont val="Calibri"/>
        <family val="2"/>
        <scheme val="minor"/>
      </rPr>
      <t>Capital Access</t>
    </r>
  </si>
  <si>
    <r>
      <t>·</t>
    </r>
    <r>
      <rPr>
        <sz val="7"/>
        <color theme="1"/>
        <rFont val="Times New Roman"/>
        <family val="1"/>
      </rPr>
      <t>        </t>
    </r>
    <r>
      <rPr>
        <sz val="11"/>
        <color theme="1"/>
        <rFont val="Calibri"/>
        <family val="2"/>
        <scheme val="minor"/>
      </rPr>
      <t>MCC</t>
    </r>
  </si>
  <si>
    <r>
      <t>4.</t>
    </r>
    <r>
      <rPr>
        <sz val="7"/>
        <color theme="1"/>
        <rFont val="Times New Roman"/>
        <family val="1"/>
      </rPr>
      <t xml:space="preserve">       </t>
    </r>
    <r>
      <rPr>
        <sz val="11"/>
        <color theme="1"/>
        <rFont val="Calibri"/>
        <family val="2"/>
        <scheme val="minor"/>
      </rPr>
      <t>Enter subject property's county on line 13</t>
    </r>
  </si>
  <si>
    <r>
      <t>5.</t>
    </r>
    <r>
      <rPr>
        <sz val="7"/>
        <color theme="1"/>
        <rFont val="Times New Roman"/>
        <family val="1"/>
      </rPr>
      <t xml:space="preserve">       </t>
    </r>
    <r>
      <rPr>
        <sz val="11"/>
        <color theme="1"/>
        <rFont val="Calibri"/>
        <family val="2"/>
        <scheme val="minor"/>
      </rPr>
      <t xml:space="preserve">Enter the number of </t>
    </r>
    <r>
      <rPr>
        <b/>
        <sz val="11"/>
        <color theme="1"/>
        <rFont val="Calibri"/>
        <family val="2"/>
        <scheme val="minor"/>
      </rPr>
      <t xml:space="preserve">all </t>
    </r>
    <r>
      <rPr>
        <sz val="11"/>
        <color theme="1"/>
        <rFont val="Calibri"/>
        <family val="2"/>
        <scheme val="minor"/>
      </rPr>
      <t>the</t>
    </r>
    <r>
      <rPr>
        <b/>
        <sz val="11"/>
        <color theme="1"/>
        <rFont val="Calibri"/>
        <family val="2"/>
        <scheme val="minor"/>
      </rPr>
      <t xml:space="preserve"> </t>
    </r>
    <r>
      <rPr>
        <sz val="11"/>
        <color theme="1"/>
        <rFont val="Calibri"/>
        <family val="2"/>
        <scheme val="minor"/>
      </rPr>
      <t>people that will be occupying the property on line 14</t>
    </r>
  </si>
  <si>
    <t>This must be accurate to determine the correct income limit.</t>
  </si>
  <si>
    <r>
      <t>6.</t>
    </r>
    <r>
      <rPr>
        <i/>
        <sz val="7"/>
        <color theme="1"/>
        <rFont val="Times New Roman"/>
        <family val="1"/>
      </rPr>
      <t xml:space="preserve">       </t>
    </r>
    <r>
      <rPr>
        <sz val="11"/>
        <color theme="1"/>
        <rFont val="Calibri"/>
        <family val="2"/>
        <scheme val="minor"/>
      </rPr>
      <t xml:space="preserve">Enter </t>
    </r>
    <r>
      <rPr>
        <i/>
        <sz val="11"/>
        <color theme="1"/>
        <rFont val="Calibri"/>
        <family val="2"/>
        <scheme val="minor"/>
      </rPr>
      <t xml:space="preserve">Yes </t>
    </r>
    <r>
      <rPr>
        <sz val="11"/>
        <color theme="1"/>
        <rFont val="Calibri"/>
        <family val="2"/>
        <scheme val="minor"/>
      </rPr>
      <t xml:space="preserve">or </t>
    </r>
    <r>
      <rPr>
        <i/>
        <sz val="11"/>
        <color theme="1"/>
        <rFont val="Calibri"/>
        <family val="2"/>
        <scheme val="minor"/>
      </rPr>
      <t xml:space="preserve">No </t>
    </r>
    <r>
      <rPr>
        <sz val="11"/>
        <color theme="1"/>
        <rFont val="Calibri"/>
        <family val="2"/>
        <scheme val="minor"/>
      </rPr>
      <t>if property is in a Target Area on line 15 (See list and Map)</t>
    </r>
  </si>
  <si>
    <t>Important as this will affect income limit.</t>
  </si>
  <si>
    <r>
      <t>7.</t>
    </r>
    <r>
      <rPr>
        <sz val="7"/>
        <color theme="1"/>
        <rFont val="Times New Roman"/>
        <family val="1"/>
      </rPr>
      <t xml:space="preserve">       </t>
    </r>
    <r>
      <rPr>
        <sz val="11"/>
        <color theme="1"/>
        <rFont val="Calibri"/>
        <family val="2"/>
        <scheme val="minor"/>
      </rPr>
      <t>Enter income limit based on program, county, and household size.</t>
    </r>
  </si>
  <si>
    <r>
      <t>8.</t>
    </r>
    <r>
      <rPr>
        <sz val="7"/>
        <color theme="1"/>
        <rFont val="Times New Roman"/>
        <family val="1"/>
      </rPr>
      <t xml:space="preserve">       </t>
    </r>
    <r>
      <rPr>
        <sz val="11"/>
        <color theme="1"/>
        <rFont val="Calibri"/>
        <family val="2"/>
        <scheme val="minor"/>
      </rPr>
      <t>Enter the 80% AMI limit for the county on line 17</t>
    </r>
  </si>
  <si>
    <r>
      <t>9.</t>
    </r>
    <r>
      <rPr>
        <sz val="7"/>
        <color theme="1"/>
        <rFont val="Times New Roman"/>
        <family val="1"/>
      </rPr>
      <t xml:space="preserve">       </t>
    </r>
    <r>
      <rPr>
        <sz val="11"/>
        <color theme="1"/>
        <rFont val="Calibri"/>
        <family val="2"/>
        <scheme val="minor"/>
      </rPr>
      <t xml:space="preserve">Enter number of units(s) for </t>
    </r>
    <r>
      <rPr>
        <i/>
        <sz val="11"/>
        <color theme="1"/>
        <rFont val="Calibri"/>
        <family val="2"/>
        <scheme val="minor"/>
      </rPr>
      <t xml:space="preserve">Capital Access </t>
    </r>
    <r>
      <rPr>
        <sz val="11"/>
        <color theme="1"/>
        <rFont val="Calibri"/>
        <family val="2"/>
        <scheme val="minor"/>
      </rPr>
      <t>eligibility on line 18</t>
    </r>
  </si>
  <si>
    <r>
      <t>10.</t>
    </r>
    <r>
      <rPr>
        <i/>
        <sz val="7"/>
        <color theme="1"/>
        <rFont val="Times New Roman"/>
        <family val="1"/>
      </rPr>
      <t>  </t>
    </r>
    <r>
      <rPr>
        <sz val="11"/>
        <color theme="1"/>
        <rFont val="Calibri"/>
        <family val="2"/>
        <scheme val="minor"/>
      </rPr>
      <t xml:space="preserve">Enter Purchase price for </t>
    </r>
    <r>
      <rPr>
        <i/>
        <sz val="11"/>
        <color theme="1"/>
        <rFont val="Calibri"/>
        <family val="2"/>
        <scheme val="minor"/>
      </rPr>
      <t xml:space="preserve">Capital Access </t>
    </r>
    <r>
      <rPr>
        <sz val="11"/>
        <color theme="1"/>
        <rFont val="Calibri"/>
        <family val="2"/>
        <scheme val="minor"/>
      </rPr>
      <t>eligibility on line 19</t>
    </r>
  </si>
  <si>
    <r>
      <t xml:space="preserve">Click on </t>
    </r>
    <r>
      <rPr>
        <i/>
        <sz val="11"/>
        <color theme="1"/>
        <rFont val="Calibri"/>
        <family val="2"/>
        <scheme val="minor"/>
      </rPr>
      <t xml:space="preserve">Borrower 1 </t>
    </r>
    <r>
      <rPr>
        <sz val="11"/>
        <color theme="1"/>
        <rFont val="Calibri"/>
        <family val="2"/>
        <scheme val="minor"/>
      </rPr>
      <t>tab on bottom of the page.</t>
    </r>
  </si>
  <si>
    <r>
      <t>1.</t>
    </r>
    <r>
      <rPr>
        <sz val="7"/>
        <color theme="1"/>
        <rFont val="Times New Roman"/>
        <family val="1"/>
      </rPr>
      <t xml:space="preserve">       </t>
    </r>
    <r>
      <rPr>
        <sz val="11"/>
        <color theme="1"/>
        <rFont val="Calibri"/>
        <family val="2"/>
        <scheme val="minor"/>
      </rPr>
      <t>Enter borrower name</t>
    </r>
  </si>
  <si>
    <r>
      <t>2.</t>
    </r>
    <r>
      <rPr>
        <sz val="7"/>
        <color theme="1"/>
        <rFont val="Times New Roman"/>
        <family val="1"/>
      </rPr>
      <t xml:space="preserve">       </t>
    </r>
    <r>
      <rPr>
        <sz val="11"/>
        <color theme="1"/>
        <rFont val="Calibri"/>
        <family val="2"/>
        <scheme val="minor"/>
      </rPr>
      <t xml:space="preserve">Enter income borrower certified on </t>
    </r>
    <r>
      <rPr>
        <i/>
        <sz val="11"/>
        <color theme="1"/>
        <rFont val="Calibri"/>
        <family val="2"/>
        <scheme val="minor"/>
      </rPr>
      <t xml:space="preserve">WHEDA Form 2 </t>
    </r>
    <r>
      <rPr>
        <sz val="11"/>
        <color theme="1"/>
        <rFont val="Calibri"/>
        <family val="2"/>
        <scheme val="minor"/>
      </rPr>
      <t>on line 8.</t>
    </r>
  </si>
  <si>
    <r>
      <t>3.</t>
    </r>
    <r>
      <rPr>
        <sz val="7"/>
        <color theme="1"/>
        <rFont val="Times New Roman"/>
        <family val="1"/>
      </rPr>
      <t xml:space="preserve">       </t>
    </r>
    <r>
      <rPr>
        <sz val="11"/>
        <color theme="1"/>
        <rFont val="Calibri"/>
        <family val="2"/>
        <scheme val="minor"/>
      </rPr>
      <t>Enter income from application on line 9.</t>
    </r>
  </si>
  <si>
    <r>
      <t>4.</t>
    </r>
    <r>
      <rPr>
        <sz val="7"/>
        <color theme="1"/>
        <rFont val="Times New Roman"/>
        <family val="1"/>
      </rPr>
      <t xml:space="preserve">       </t>
    </r>
    <r>
      <rPr>
        <sz val="11"/>
        <color theme="1"/>
        <rFont val="Calibri"/>
        <family val="2"/>
        <scheme val="minor"/>
      </rPr>
      <t>Enter all W2 income from prior year on line 16. (</t>
    </r>
    <r>
      <rPr>
        <i/>
        <sz val="11"/>
        <color theme="1"/>
        <rFont val="Calibri"/>
        <family val="2"/>
        <scheme val="minor"/>
      </rPr>
      <t>1 Yr. Prior Total Sum)</t>
    </r>
  </si>
  <si>
    <r>
      <t>5.</t>
    </r>
    <r>
      <rPr>
        <sz val="7"/>
        <color theme="1"/>
        <rFont val="Times New Roman"/>
        <family val="1"/>
      </rPr>
      <t xml:space="preserve">       </t>
    </r>
    <r>
      <rPr>
        <sz val="11"/>
        <color theme="1"/>
        <rFont val="Calibri"/>
        <family val="2"/>
        <scheme val="minor"/>
      </rPr>
      <t>Enter all W2 income from the 2</t>
    </r>
    <r>
      <rPr>
        <vertAlign val="superscript"/>
        <sz val="11"/>
        <color theme="1"/>
        <rFont val="Calibri"/>
        <family val="2"/>
        <scheme val="minor"/>
      </rPr>
      <t>nd</t>
    </r>
    <r>
      <rPr>
        <sz val="11"/>
        <color theme="1"/>
        <rFont val="Calibri"/>
        <family val="2"/>
        <scheme val="minor"/>
      </rPr>
      <t xml:space="preserve"> year on line 16 (</t>
    </r>
    <r>
      <rPr>
        <i/>
        <sz val="11"/>
        <color theme="1"/>
        <rFont val="Calibri"/>
        <family val="2"/>
        <scheme val="minor"/>
      </rPr>
      <t>2 Yr. Prior Total Sum)</t>
    </r>
  </si>
  <si>
    <r>
      <t>6.</t>
    </r>
    <r>
      <rPr>
        <sz val="7"/>
        <color theme="1"/>
        <rFont val="Times New Roman"/>
        <family val="1"/>
      </rPr>
      <t xml:space="preserve">       </t>
    </r>
    <r>
      <rPr>
        <sz val="11"/>
        <color theme="1"/>
        <rFont val="Calibri"/>
        <family val="2"/>
        <scheme val="minor"/>
      </rPr>
      <t xml:space="preserve">Enter Company name of primary employment in </t>
    </r>
    <r>
      <rPr>
        <i/>
        <sz val="11"/>
        <color theme="1"/>
        <rFont val="Calibri"/>
        <family val="2"/>
        <scheme val="minor"/>
      </rPr>
      <t xml:space="preserve">First Job </t>
    </r>
    <r>
      <rPr>
        <sz val="11"/>
        <color theme="1"/>
        <rFont val="Calibri"/>
        <family val="2"/>
        <scheme val="minor"/>
      </rPr>
      <t>box</t>
    </r>
  </si>
  <si>
    <r>
      <t>7.</t>
    </r>
    <r>
      <rPr>
        <sz val="7"/>
        <color theme="1"/>
        <rFont val="Times New Roman"/>
        <family val="1"/>
      </rPr>
      <t xml:space="preserve">       </t>
    </r>
    <r>
      <rPr>
        <sz val="11"/>
        <color theme="1"/>
        <rFont val="Calibri"/>
        <family val="2"/>
        <scheme val="minor"/>
      </rPr>
      <t>Enter W2 income (</t>
    </r>
    <r>
      <rPr>
        <i/>
        <sz val="11"/>
        <color theme="1"/>
        <rFont val="Calibri"/>
        <family val="2"/>
        <scheme val="minor"/>
      </rPr>
      <t xml:space="preserve">box 5) </t>
    </r>
    <r>
      <rPr>
        <sz val="11"/>
        <color theme="1"/>
        <rFont val="Calibri"/>
        <family val="2"/>
        <scheme val="minor"/>
      </rPr>
      <t>for the most recent 2 years. If the W2’s include the true gross income this amount must be used.</t>
    </r>
  </si>
  <si>
    <r>
      <t>8.</t>
    </r>
    <r>
      <rPr>
        <sz val="7"/>
        <color theme="1"/>
        <rFont val="Times New Roman"/>
        <family val="1"/>
      </rPr>
      <t xml:space="preserve">       </t>
    </r>
    <r>
      <rPr>
        <i/>
        <sz val="11"/>
        <color theme="1"/>
        <rFont val="Calibri"/>
        <family val="2"/>
        <scheme val="minor"/>
      </rPr>
      <t xml:space="preserve">Hours worked per week: </t>
    </r>
    <r>
      <rPr>
        <sz val="11"/>
        <color theme="1"/>
        <rFont val="Calibri"/>
        <family val="2"/>
        <scheme val="minor"/>
      </rPr>
      <t>This is defaulted to 40 hours per week but may be adjusted if the hours scheduled is less than 40 hours.</t>
    </r>
  </si>
  <si>
    <r>
      <t>9.</t>
    </r>
    <r>
      <rPr>
        <sz val="7"/>
        <color theme="1"/>
        <rFont val="Times New Roman"/>
        <family val="1"/>
      </rPr>
      <t xml:space="preserve">       </t>
    </r>
    <r>
      <rPr>
        <sz val="11"/>
        <color theme="1"/>
        <rFont val="Calibri"/>
        <family val="2"/>
        <scheme val="minor"/>
      </rPr>
      <t>Enter the pay date and start and end of the pay period.</t>
    </r>
  </si>
  <si>
    <r>
      <t>10.</t>
    </r>
    <r>
      <rPr>
        <sz val="7"/>
        <color theme="1"/>
        <rFont val="Times New Roman"/>
        <family val="1"/>
      </rPr>
      <t xml:space="preserve">   </t>
    </r>
    <r>
      <rPr>
        <sz val="11"/>
        <color theme="1"/>
        <rFont val="Calibri"/>
        <family val="2"/>
        <scheme val="minor"/>
      </rPr>
      <t>Enter YTD gross income.</t>
    </r>
  </si>
  <si>
    <t xml:space="preserve">This will project out the current years income and is normally the worse case figure. </t>
  </si>
  <si>
    <r>
      <t>11.</t>
    </r>
    <r>
      <rPr>
        <i/>
        <sz val="7"/>
        <color theme="1"/>
        <rFont val="Times New Roman"/>
        <family val="1"/>
      </rPr>
      <t xml:space="preserve">   </t>
    </r>
    <r>
      <rPr>
        <sz val="11"/>
        <color theme="1"/>
        <rFont val="Calibri"/>
        <family val="2"/>
        <scheme val="minor"/>
      </rPr>
      <t>Enter Base income only, do not include OT, commission, bonus, or other variable income.</t>
    </r>
  </si>
  <si>
    <r>
      <t>·</t>
    </r>
    <r>
      <rPr>
        <sz val="7"/>
        <color theme="1"/>
        <rFont val="Times New Roman"/>
        <family val="1"/>
      </rPr>
      <t xml:space="preserve">         </t>
    </r>
    <r>
      <rPr>
        <i/>
        <sz val="11"/>
        <color theme="1"/>
        <rFont val="Calibri"/>
        <family val="2"/>
        <scheme val="minor"/>
      </rPr>
      <t>This figure maybe used to support qualifying income. Does it support the hourly rate at 40 hours or scheduled hours?</t>
    </r>
  </si>
  <si>
    <r>
      <t>12.</t>
    </r>
    <r>
      <rPr>
        <sz val="7"/>
        <color theme="1"/>
        <rFont val="Times New Roman"/>
        <family val="1"/>
      </rPr>
      <t xml:space="preserve">   </t>
    </r>
    <r>
      <rPr>
        <sz val="11"/>
        <color theme="1"/>
        <rFont val="Calibri"/>
        <family val="2"/>
        <scheme val="minor"/>
      </rPr>
      <t>Enter Hourly wage.</t>
    </r>
  </si>
  <si>
    <r>
      <t>13.</t>
    </r>
    <r>
      <rPr>
        <sz val="7"/>
        <color theme="1"/>
        <rFont val="Times New Roman"/>
        <family val="1"/>
      </rPr>
      <t xml:space="preserve">   </t>
    </r>
    <r>
      <rPr>
        <sz val="11"/>
        <color theme="1"/>
        <rFont val="Calibri"/>
        <family val="2"/>
        <scheme val="minor"/>
      </rPr>
      <t>Enter Pay period Salary</t>
    </r>
  </si>
  <si>
    <r>
      <t>14.</t>
    </r>
    <r>
      <rPr>
        <sz val="7"/>
        <color theme="1"/>
        <rFont val="Times New Roman"/>
        <family val="1"/>
      </rPr>
      <t xml:space="preserve">   </t>
    </r>
    <r>
      <rPr>
        <sz val="11"/>
        <color theme="1"/>
        <rFont val="Calibri"/>
        <family val="2"/>
        <scheme val="minor"/>
      </rPr>
      <t>Enter in the prior 2 years base income if breakdown from a VOE is available.</t>
    </r>
  </si>
  <si>
    <r>
      <t>15.</t>
    </r>
    <r>
      <rPr>
        <sz val="7"/>
        <color theme="1"/>
        <rFont val="Times New Roman"/>
        <family val="1"/>
      </rPr>
      <t xml:space="preserve">   </t>
    </r>
    <r>
      <rPr>
        <sz val="11"/>
        <color theme="1"/>
        <rFont val="Calibri"/>
        <family val="2"/>
        <scheme val="minor"/>
      </rPr>
      <t xml:space="preserve">Select </t>
    </r>
    <r>
      <rPr>
        <i/>
        <sz val="11"/>
        <color theme="1"/>
        <rFont val="Calibri"/>
        <family val="2"/>
        <scheme val="minor"/>
      </rPr>
      <t xml:space="preserve">Method of Calculation </t>
    </r>
    <r>
      <rPr>
        <sz val="11"/>
        <color theme="1"/>
        <rFont val="Calibri"/>
        <family val="2"/>
        <scheme val="minor"/>
      </rPr>
      <t>from dropdown.</t>
    </r>
  </si>
  <si>
    <r>
      <t>·</t>
    </r>
    <r>
      <rPr>
        <sz val="7"/>
        <color theme="1"/>
        <rFont val="Times New Roman"/>
        <family val="1"/>
      </rPr>
      <t xml:space="preserve">         </t>
    </r>
    <r>
      <rPr>
        <i/>
        <sz val="11"/>
        <color theme="1"/>
        <rFont val="Calibri"/>
        <family val="2"/>
        <scheme val="minor"/>
      </rPr>
      <t xml:space="preserve">For Compliance purposes use the highest amount: prior year W2 or gross YTD projected. Note if hourly plus variable income is higher, then hourly would need to be selected and the appropriate variable income should be added. </t>
    </r>
    <r>
      <rPr>
        <b/>
        <i/>
        <sz val="11"/>
        <color theme="1"/>
        <rFont val="Calibri"/>
        <family val="2"/>
        <scheme val="minor"/>
      </rPr>
      <t xml:space="preserve">Please see WHEDA guide for additional compliance income guidance </t>
    </r>
  </si>
  <si>
    <r>
      <t>16.</t>
    </r>
    <r>
      <rPr>
        <sz val="7"/>
        <color theme="1"/>
        <rFont val="Times New Roman"/>
        <family val="1"/>
      </rPr>
      <t xml:space="preserve">   </t>
    </r>
    <r>
      <rPr>
        <sz val="11"/>
        <color theme="1"/>
        <rFont val="Calibri"/>
        <family val="2"/>
        <scheme val="minor"/>
      </rPr>
      <t>If there is variable income (</t>
    </r>
    <r>
      <rPr>
        <i/>
        <sz val="11"/>
        <color theme="1"/>
        <rFont val="Calibri"/>
        <family val="2"/>
        <scheme val="minor"/>
      </rPr>
      <t xml:space="preserve">OT, commission Bonus) </t>
    </r>
    <r>
      <rPr>
        <sz val="11"/>
        <color theme="1"/>
        <rFont val="Calibri"/>
        <family val="2"/>
        <scheme val="minor"/>
      </rPr>
      <t>Identify type in</t>
    </r>
    <r>
      <rPr>
        <i/>
        <sz val="11"/>
        <color theme="1"/>
        <rFont val="Calibri"/>
        <family val="2"/>
        <scheme val="minor"/>
      </rPr>
      <t xml:space="preserve"> Variable Income 1</t>
    </r>
  </si>
  <si>
    <t>Enter YTD earnings and prior 2 years.</t>
  </si>
  <si>
    <r>
      <t>17.</t>
    </r>
    <r>
      <rPr>
        <sz val="7"/>
        <color theme="1"/>
        <rFont val="Times New Roman"/>
        <family val="1"/>
      </rPr>
      <t xml:space="preserve">   </t>
    </r>
    <r>
      <rPr>
        <sz val="11"/>
        <color theme="1"/>
        <rFont val="Calibri"/>
        <family val="2"/>
        <scheme val="minor"/>
      </rPr>
      <t xml:space="preserve">If there is an additional variable income, identify type in </t>
    </r>
    <r>
      <rPr>
        <i/>
        <sz val="11"/>
        <color theme="1"/>
        <rFont val="Calibri"/>
        <family val="2"/>
        <scheme val="minor"/>
      </rPr>
      <t xml:space="preserve">Variable Income 2 </t>
    </r>
    <r>
      <rPr>
        <sz val="11"/>
        <color theme="1"/>
        <rFont val="Calibri"/>
        <family val="2"/>
        <scheme val="minor"/>
      </rPr>
      <t>and repeat step 27.</t>
    </r>
  </si>
  <si>
    <r>
      <t>18.</t>
    </r>
    <r>
      <rPr>
        <i/>
        <sz val="7"/>
        <color theme="1"/>
        <rFont val="Times New Roman"/>
        <family val="1"/>
      </rPr>
      <t xml:space="preserve">   </t>
    </r>
    <r>
      <rPr>
        <i/>
        <sz val="11"/>
        <color theme="1"/>
        <rFont val="Calibri"/>
        <family val="2"/>
        <scheme val="minor"/>
      </rPr>
      <t xml:space="preserve">Additional Income: </t>
    </r>
    <r>
      <rPr>
        <sz val="11"/>
        <color theme="1"/>
        <rFont val="Calibri"/>
        <family val="2"/>
        <scheme val="minor"/>
      </rPr>
      <t>Other sources of income can be entered here, i.e. Social security, Pension, Child support, Alimony, Self Employment income from SAM worksheet. Enter the annual amount.</t>
    </r>
  </si>
  <si>
    <r>
      <t xml:space="preserve">If there are additional jobs repeat the above step on the </t>
    </r>
    <r>
      <rPr>
        <i/>
        <sz val="11"/>
        <color theme="1"/>
        <rFont val="Calibri"/>
        <family val="2"/>
        <scheme val="minor"/>
      </rPr>
      <t xml:space="preserve">second job </t>
    </r>
    <r>
      <rPr>
        <sz val="11"/>
        <color theme="1"/>
        <rFont val="Calibri"/>
        <family val="2"/>
        <scheme val="minor"/>
      </rPr>
      <t>tab.</t>
    </r>
  </si>
  <si>
    <t>If there are additional borrowers click on the additional borrower tab and repeat.</t>
  </si>
  <si>
    <r>
      <t>19.</t>
    </r>
    <r>
      <rPr>
        <sz val="7"/>
        <color theme="1"/>
        <rFont val="Times New Roman"/>
        <family val="1"/>
      </rPr>
      <t xml:space="preserve">   </t>
    </r>
    <r>
      <rPr>
        <sz val="11"/>
        <color theme="1"/>
        <rFont val="Calibri"/>
        <family val="2"/>
        <scheme val="minor"/>
      </rPr>
      <t xml:space="preserve">In </t>
    </r>
    <r>
      <rPr>
        <i/>
        <sz val="11"/>
        <color theme="1"/>
        <rFont val="Calibri"/>
        <family val="2"/>
        <scheme val="minor"/>
      </rPr>
      <t>Underwriter Notes</t>
    </r>
    <r>
      <rPr>
        <sz val="11"/>
        <color theme="1"/>
        <rFont val="Calibri"/>
        <family val="2"/>
        <scheme val="minor"/>
      </rPr>
      <t xml:space="preserve"> on  the Main Page tab, comment on your reasoning for your selected income.</t>
    </r>
  </si>
  <si>
    <t>20. The below example shows the borrower meets FTHB income limit but the qualifying income exceed the 80% AMI so the pricing adjustments will apply.</t>
  </si>
  <si>
    <t>Version Date: 1/01/22</t>
  </si>
  <si>
    <r>
      <rPr>
        <b/>
        <sz val="14"/>
        <color theme="0"/>
        <rFont val="Calibri"/>
        <family val="2"/>
        <scheme val="minor"/>
      </rPr>
      <t>Disclaimer:</t>
    </r>
    <r>
      <rPr>
        <sz val="14"/>
        <color theme="0"/>
        <rFont val="Calibri"/>
        <family val="2"/>
        <scheme val="minor"/>
      </rPr>
      <t xml:space="preserve"> This income analysis worksheet is provided by WHEDA for training and informational purposes only. It is not intended to, or be relied upon for any other purposes, including mortgage loan underwriting. And should be reviewed by your own compliance and/or legal advisors. Income limits are subject to change and should be compared to current Total Household Compliance Income Limits listed on www.wheda.com. Please direct any questions you may have to a WHEDA Single Family representative. </t>
    </r>
  </si>
  <si>
    <t>Loan Information</t>
  </si>
  <si>
    <t>Household Income Summary</t>
  </si>
  <si>
    <t xml:space="preserve">Compliance </t>
  </si>
  <si>
    <t>Qualifying</t>
  </si>
  <si>
    <t>Annual Qualifying</t>
  </si>
  <si>
    <t>WHEDA Loan Number</t>
  </si>
  <si>
    <t>Jim Jones</t>
  </si>
  <si>
    <t>Borrower 1</t>
  </si>
  <si>
    <t>WHEDA Registration Date</t>
  </si>
  <si>
    <t>Borrower 2</t>
  </si>
  <si>
    <t>Income Limit Calculator</t>
  </si>
  <si>
    <t>Borrower 3</t>
  </si>
  <si>
    <t>Program</t>
  </si>
  <si>
    <t>Target Area</t>
  </si>
  <si>
    <t>County</t>
  </si>
  <si>
    <t>Ashland</t>
  </si>
  <si>
    <t>Borrower 4</t>
  </si>
  <si>
    <t>Total Household Members</t>
  </si>
  <si>
    <t>2</t>
  </si>
  <si>
    <t>Target Area?</t>
  </si>
  <si>
    <t>Yes</t>
  </si>
  <si>
    <t>Borrower 5</t>
  </si>
  <si>
    <t>Compliance Income Limit</t>
  </si>
  <si>
    <t>80% AMI Limit</t>
  </si>
  <si>
    <t>Total</t>
  </si>
  <si>
    <t>Number of Units (Capital Access)</t>
  </si>
  <si>
    <t>Purchase Price (Capital Access)</t>
  </si>
  <si>
    <t>Underwriter Notes:</t>
  </si>
  <si>
    <t xml:space="preserve">Disclaimer: This income analysis worksheet is provided by WHEDA for training and informational purposes only. It is not intended to, or be relied upon for any other purposes, including mortgage loan underwriting. And should be reviewed by your own compliance and/or legal advisors. Income limits are subject to change and should be compared to current Total Household Compliance Income Limits listed on www.wheda.com. Please direct any questions you may have to a WHEDA Single Family representative. </t>
  </si>
  <si>
    <t>Individual Income Summary</t>
  </si>
  <si>
    <t>Amount on Borrowers Affadivit:</t>
  </si>
  <si>
    <t>Amount on Borrowers 1003:</t>
  </si>
  <si>
    <t>Compliance:</t>
  </si>
  <si>
    <t>Qualifying:</t>
  </si>
  <si>
    <t>Sum of Calculations</t>
  </si>
  <si>
    <t>Scratch Calculations</t>
  </si>
  <si>
    <t>Tool Supply, Inc</t>
  </si>
  <si>
    <t>Second Job</t>
  </si>
  <si>
    <t>Third Job</t>
  </si>
  <si>
    <t>Fourth Job</t>
  </si>
  <si>
    <t>Fifth Job</t>
  </si>
  <si>
    <t>General Work Schedule Information</t>
  </si>
  <si>
    <t>Salary/Wage</t>
  </si>
  <si>
    <t>Amount</t>
  </si>
  <si>
    <t>Compliance (Annual)</t>
  </si>
  <si>
    <t>Qualifying (Monthly)</t>
  </si>
  <si>
    <t>1 Yr Prior Total Sum</t>
  </si>
  <si>
    <t>2 Yr Prior Total Sum</t>
  </si>
  <si>
    <t>Work Year Begin Date:</t>
  </si>
  <si>
    <t>1 Yr Prior W2</t>
  </si>
  <si>
    <t>Hours worked per Week:</t>
  </si>
  <si>
    <t>2 Yr Prior W2</t>
  </si>
  <si>
    <t>Hours worked per Week</t>
  </si>
  <si>
    <t>Weeks worked in year:</t>
  </si>
  <si>
    <t>YTD Gross Earnings</t>
  </si>
  <si>
    <t>Weeks worked in year</t>
  </si>
  <si>
    <t>YTD Base Earnings</t>
  </si>
  <si>
    <t>Payment Frequency Calculator</t>
  </si>
  <si>
    <t>Hourly Wage</t>
  </si>
  <si>
    <t>Last Pay Check Date:</t>
  </si>
  <si>
    <t>Salary (Per Pay Period)</t>
  </si>
  <si>
    <t>Most Recent Pay Period Start Date:</t>
  </si>
  <si>
    <t>1 Yr Prior Base Earnings</t>
  </si>
  <si>
    <t>Most Recent Pay Period End Date:</t>
  </si>
  <si>
    <t>2 Yr Prior Base Earnings</t>
  </si>
  <si>
    <r>
      <t xml:space="preserve">Number of Paystubs </t>
    </r>
    <r>
      <rPr>
        <i/>
        <u/>
        <sz val="12"/>
        <rFont val="Calibri"/>
        <family val="2"/>
        <scheme val="minor"/>
      </rPr>
      <t>Received</t>
    </r>
    <r>
      <rPr>
        <sz val="12"/>
        <rFont val="Calibri"/>
        <family val="2"/>
        <scheme val="minor"/>
      </rPr>
      <t xml:space="preserve"> YTD:</t>
    </r>
  </si>
  <si>
    <t>Method of Calculation:</t>
  </si>
  <si>
    <t>YTD Gross</t>
  </si>
  <si>
    <t>Not Used</t>
  </si>
  <si>
    <t>Payment Frequency:</t>
  </si>
  <si>
    <t>Total:</t>
  </si>
  <si>
    <t>Overrides (Use check box):</t>
  </si>
  <si>
    <t>Variable Income 1</t>
  </si>
  <si>
    <t>Bi-Weekly</t>
  </si>
  <si>
    <t>YTD Variable Income 1</t>
  </si>
  <si>
    <r>
      <t xml:space="preserve">Number of Paystubs </t>
    </r>
    <r>
      <rPr>
        <i/>
        <u/>
        <sz val="12"/>
        <rFont val="Calibri"/>
        <family val="2"/>
        <scheme val="minor"/>
      </rPr>
      <t>Received</t>
    </r>
    <r>
      <rPr>
        <sz val="12"/>
        <rFont val="Calibri"/>
        <family val="2"/>
        <scheme val="minor"/>
      </rPr>
      <t xml:space="preserve"> 1 Yr Prior:</t>
    </r>
  </si>
  <si>
    <t>Lump Sum (Enter annual total)</t>
  </si>
  <si>
    <r>
      <t xml:space="preserve">Number of Paystubs </t>
    </r>
    <r>
      <rPr>
        <i/>
        <u/>
        <sz val="12"/>
        <rFont val="Calibri"/>
        <family val="2"/>
        <scheme val="minor"/>
      </rPr>
      <t>Received</t>
    </r>
    <r>
      <rPr>
        <sz val="12"/>
        <rFont val="Calibri"/>
        <family val="2"/>
        <scheme val="minor"/>
      </rPr>
      <t xml:space="preserve"> 2 Yr Prior:</t>
    </r>
  </si>
  <si>
    <t>1 Yr Prior Variable Income 1</t>
  </si>
  <si>
    <t>*Previous years assumed to have same amount of pay stubs as current</t>
  </si>
  <si>
    <t>2 Yr Prior Variable Income 1</t>
  </si>
  <si>
    <t>Variable Income 1 Freetyping</t>
  </si>
  <si>
    <t>Calculation Method:</t>
  </si>
  <si>
    <t>YTD Avg</t>
  </si>
  <si>
    <t>Variable Income 2</t>
  </si>
  <si>
    <t>YTD Variable Income 2</t>
  </si>
  <si>
    <t>1 Yr Prior Variable Income 2</t>
  </si>
  <si>
    <t>2 Yr Prior Variable Income 2</t>
  </si>
  <si>
    <t>Variable Income 2 Freetyping</t>
  </si>
  <si>
    <t>Calculate Two Year Average</t>
  </si>
  <si>
    <t>1 Yr Prior</t>
  </si>
  <si>
    <t>2 Yr Prior</t>
  </si>
  <si>
    <t>Average:</t>
  </si>
  <si>
    <t>Additional Income (Enter Higher of 1 Yr Past or 2 Yr Average)</t>
  </si>
  <si>
    <t>Average</t>
  </si>
  <si>
    <t>Description (Check for qualifying)</t>
  </si>
  <si>
    <t>Annual</t>
  </si>
  <si>
    <t xml:space="preserve">Guard Pay-Military </t>
  </si>
  <si>
    <t>Job Income Contribution</t>
  </si>
  <si>
    <t>Job Compliance Income:</t>
  </si>
  <si>
    <t>Job Qualifying Income:</t>
  </si>
  <si>
    <t>Janene Jones</t>
  </si>
  <si>
    <t>WHEDAVILLE COFFEE HOUS</t>
  </si>
  <si>
    <t>Overtime</t>
  </si>
  <si>
    <t>Bi-Monthly</t>
  </si>
  <si>
    <t>Vacation</t>
  </si>
  <si>
    <t>Bonus</t>
  </si>
  <si>
    <t>Tips</t>
  </si>
  <si>
    <t xml:space="preserve">Gift Cards/Awards </t>
  </si>
  <si>
    <t>Group Life</t>
  </si>
  <si>
    <t>Enter Borrower Name</t>
  </si>
  <si>
    <t>First Job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</si>
</sst>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yyyy;@"/>
    <numFmt numFmtId="165" formatCode="&quot;$&quot;#,##0.00"/>
  </numFmts>
  <fonts count="33">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sz val="14"/>
      <name val="Calibri"/>
      <family val="2"/>
      <scheme val="minor"/>
    </font>
    <font>
      <sz val="12"/>
      <name val="Calibri"/>
      <family val="2"/>
      <scheme val="minor"/>
    </font>
    <font>
      <sz val="15"/>
      <name val="Calibri"/>
      <family val="2"/>
      <scheme val="minor"/>
    </font>
    <font>
      <sz val="12"/>
      <color theme="1"/>
      <name val="Calibri"/>
      <family val="2"/>
      <scheme val="minor"/>
    </font>
    <font>
      <sz val="12"/>
      <color theme="0"/>
      <name val="Calibri"/>
      <family val="2"/>
      <scheme val="minor"/>
    </font>
    <font>
      <b/>
      <sz val="14"/>
      <name val="Calibri"/>
      <family val="2"/>
      <scheme val="minor"/>
    </font>
    <font>
      <sz val="14"/>
      <color theme="0"/>
      <name val="Calibri"/>
      <family val="2"/>
      <scheme val="minor"/>
    </font>
    <font>
      <b/>
      <sz val="14"/>
      <color theme="0"/>
      <name val="Calibri"/>
      <family val="2"/>
      <scheme val="minor"/>
    </font>
    <font>
      <b/>
      <sz val="12"/>
      <name val="Calibri"/>
      <family val="2"/>
      <scheme val="minor"/>
    </font>
    <font>
      <b/>
      <sz val="12"/>
      <color theme="1"/>
      <name val="Calibri"/>
      <family val="2"/>
      <scheme val="minor"/>
    </font>
    <font>
      <sz val="36"/>
      <color theme="0"/>
      <name val="Calibri"/>
      <family val="2"/>
      <scheme val="minor"/>
    </font>
    <font>
      <b/>
      <sz val="16"/>
      <color theme="0"/>
      <name val="Calibri"/>
      <family val="2"/>
      <scheme val="minor"/>
    </font>
    <font>
      <sz val="22"/>
      <name val="Calibri"/>
      <family val="2"/>
      <scheme val="minor"/>
    </font>
    <font>
      <i/>
      <u/>
      <sz val="12"/>
      <name val="Calibri"/>
      <family val="2"/>
      <scheme val="minor"/>
    </font>
    <font>
      <sz val="10"/>
      <name val="Calibri"/>
      <family val="2"/>
      <scheme val="minor"/>
    </font>
    <font>
      <u/>
      <sz val="20"/>
      <color theme="0"/>
      <name val="Calibri"/>
      <family val="2"/>
      <scheme val="minor"/>
    </font>
    <font>
      <sz val="14"/>
      <color theme="0" tint="-4.9989318521683403E-2"/>
      <name val="Calibri"/>
      <family val="2"/>
      <scheme val="minor"/>
    </font>
    <font>
      <u/>
      <sz val="22"/>
      <name val="Calibri"/>
      <family val="2"/>
      <scheme val="minor"/>
    </font>
    <font>
      <sz val="12"/>
      <color rgb="FFFF0000"/>
      <name val="Calibri"/>
      <family val="2"/>
      <scheme val="minor"/>
    </font>
    <font>
      <sz val="18"/>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i/>
      <sz val="14"/>
      <color theme="1"/>
      <name val="Calibri"/>
      <family val="2"/>
      <scheme val="minor"/>
    </font>
    <font>
      <sz val="7"/>
      <color theme="1"/>
      <name val="Times New Roman"/>
      <family val="1"/>
    </font>
    <font>
      <sz val="11"/>
      <color theme="1"/>
      <name val="Symbol"/>
      <family val="1"/>
      <charset val="2"/>
    </font>
    <font>
      <i/>
      <sz val="11"/>
      <color theme="1"/>
      <name val="Calibri"/>
      <family val="2"/>
      <scheme val="minor"/>
    </font>
    <font>
      <i/>
      <sz val="7"/>
      <color theme="1"/>
      <name val="Times New Roman"/>
      <family val="1"/>
    </font>
    <font>
      <vertAlign val="superscript"/>
      <sz val="11"/>
      <color theme="1"/>
      <name val="Calibri"/>
      <family val="2"/>
      <scheme val="minor"/>
    </font>
  </fonts>
  <fills count="14">
    <fill>
      <patternFill patternType="none"/>
    </fill>
    <fill>
      <patternFill patternType="gray125"/>
    </fill>
    <fill>
      <patternFill patternType="solid">
        <fgColor theme="0" tint="-0.34998626667073579"/>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499984740745262"/>
        <bgColor indexed="64"/>
      </patternFill>
    </fill>
    <fill>
      <patternFill patternType="solid">
        <fgColor rgb="FF008000"/>
        <bgColor indexed="64"/>
      </patternFill>
    </fill>
    <fill>
      <patternFill patternType="solid">
        <fgColor theme="6" tint="0.59999389629810485"/>
        <bgColor indexed="64"/>
      </patternFill>
    </fill>
    <fill>
      <patternFill patternType="solid">
        <fgColor theme="1" tint="4.9989318521683403E-2"/>
        <bgColor indexed="64"/>
      </patternFill>
    </fill>
    <fill>
      <patternFill patternType="solid">
        <fgColor rgb="FFFFFF00"/>
        <bgColor indexed="64"/>
      </patternFill>
    </fill>
    <fill>
      <patternFill patternType="solid">
        <fgColor rgb="FFFFFF85"/>
        <bgColor indexed="64"/>
      </patternFill>
    </fill>
  </fills>
  <borders count="6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top style="thin">
        <color indexed="64"/>
      </top>
      <bottom style="thin">
        <color indexed="64"/>
      </bottom>
      <diagonal/>
    </border>
    <border>
      <left/>
      <right/>
      <top style="medium">
        <color auto="1"/>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286">
    <xf numFmtId="0" fontId="0" fillId="0" borderId="0" xfId="0"/>
    <xf numFmtId="0" fontId="5" fillId="0" borderId="0" xfId="0" applyFont="1"/>
    <xf numFmtId="44" fontId="6" fillId="0" borderId="0" xfId="1" applyFont="1" applyFill="1" applyBorder="1" applyAlignment="1">
      <alignment horizontal="right" vertical="center"/>
    </xf>
    <xf numFmtId="0" fontId="16" fillId="10" borderId="0" xfId="0" applyFont="1" applyFill="1" applyAlignment="1">
      <alignment horizontal="left" vertical="center"/>
    </xf>
    <xf numFmtId="0" fontId="5" fillId="7" borderId="0" xfId="0" applyFont="1" applyFill="1"/>
    <xf numFmtId="0" fontId="8" fillId="7" borderId="0" xfId="0" applyFont="1" applyFill="1"/>
    <xf numFmtId="0" fontId="3" fillId="0" borderId="0" xfId="0" applyFont="1"/>
    <xf numFmtId="0" fontId="5" fillId="0" borderId="15" xfId="0" applyFont="1" applyBorder="1"/>
    <xf numFmtId="0" fontId="4" fillId="0" borderId="0" xfId="0" applyFont="1"/>
    <xf numFmtId="0" fontId="4" fillId="7" borderId="0" xfId="0" applyFont="1" applyFill="1"/>
    <xf numFmtId="14" fontId="8" fillId="0" borderId="4" xfId="0" applyNumberFormat="1" applyFont="1" applyBorder="1"/>
    <xf numFmtId="0" fontId="8" fillId="0" borderId="0" xfId="0" applyFont="1" applyAlignment="1">
      <alignment vertical="center" wrapText="1"/>
    </xf>
    <xf numFmtId="0" fontId="5" fillId="0" borderId="0" xfId="0" applyFont="1" applyAlignment="1">
      <alignment horizontal="right" vertical="center"/>
    </xf>
    <xf numFmtId="0" fontId="9" fillId="4" borderId="48" xfId="0" applyFont="1" applyFill="1" applyBorder="1" applyAlignment="1">
      <alignment horizontal="center" vertical="center"/>
    </xf>
    <xf numFmtId="0" fontId="9" fillId="4" borderId="17" xfId="0" applyFont="1" applyFill="1" applyBorder="1" applyAlignment="1">
      <alignment horizontal="center" vertical="center"/>
    </xf>
    <xf numFmtId="0" fontId="5" fillId="2" borderId="44" xfId="0" applyFont="1" applyFill="1" applyBorder="1" applyAlignment="1">
      <alignment horizontal="right"/>
    </xf>
    <xf numFmtId="0" fontId="5" fillId="2" borderId="4" xfId="0" applyFont="1" applyFill="1" applyBorder="1" applyAlignment="1">
      <alignment horizontal="right" vertical="center" wrapText="1"/>
    </xf>
    <xf numFmtId="0" fontId="5" fillId="2" borderId="4" xfId="0" applyFont="1" applyFill="1" applyBorder="1" applyAlignment="1">
      <alignment horizontal="right"/>
    </xf>
    <xf numFmtId="0" fontId="5" fillId="2" borderId="6" xfId="0" applyFont="1" applyFill="1" applyBorder="1" applyAlignment="1">
      <alignment horizontal="right" vertical="center" wrapText="1"/>
    </xf>
    <xf numFmtId="0" fontId="5" fillId="2" borderId="44" xfId="0" applyFont="1" applyFill="1" applyBorder="1" applyAlignment="1">
      <alignment horizontal="right" vertical="center" wrapText="1"/>
    </xf>
    <xf numFmtId="0" fontId="5" fillId="2" borderId="26" xfId="0" applyFont="1" applyFill="1" applyBorder="1" applyAlignment="1">
      <alignment horizontal="right" vertical="center" wrapText="1"/>
    </xf>
    <xf numFmtId="0" fontId="5" fillId="2" borderId="4" xfId="0" applyFont="1" applyFill="1" applyBorder="1" applyAlignment="1">
      <alignment horizontal="right" vertical="center"/>
    </xf>
    <xf numFmtId="44" fontId="5" fillId="6" borderId="32" xfId="1" applyFont="1" applyFill="1" applyBorder="1" applyAlignment="1"/>
    <xf numFmtId="44" fontId="5" fillId="6" borderId="7" xfId="1" applyFont="1" applyFill="1" applyBorder="1" applyAlignment="1"/>
    <xf numFmtId="0" fontId="5" fillId="3" borderId="5" xfId="0" applyFont="1" applyFill="1" applyBorder="1"/>
    <xf numFmtId="0" fontId="5" fillId="3" borderId="7" xfId="0" applyFont="1" applyFill="1" applyBorder="1"/>
    <xf numFmtId="0" fontId="18" fillId="0" borderId="4" xfId="0" applyFont="1" applyBorder="1"/>
    <xf numFmtId="0" fontId="5" fillId="2" borderId="4" xfId="0" applyFont="1" applyFill="1" applyBorder="1"/>
    <xf numFmtId="0" fontId="5" fillId="2" borderId="49" xfId="0" applyFont="1" applyFill="1" applyBorder="1" applyAlignment="1">
      <alignment horizontal="right"/>
    </xf>
    <xf numFmtId="0" fontId="5" fillId="2" borderId="6" xfId="0" applyFont="1" applyFill="1" applyBorder="1" applyAlignment="1">
      <alignment horizontal="right" vertical="center"/>
    </xf>
    <xf numFmtId="0" fontId="7" fillId="2" borderId="18" xfId="0" applyFont="1" applyFill="1" applyBorder="1" applyAlignment="1">
      <alignment horizontal="right" vertical="center"/>
    </xf>
    <xf numFmtId="0" fontId="7" fillId="2" borderId="50" xfId="0" applyFont="1" applyFill="1" applyBorder="1" applyAlignment="1">
      <alignment horizontal="right" vertical="center"/>
    </xf>
    <xf numFmtId="0" fontId="7" fillId="2" borderId="10" xfId="0" applyFont="1" applyFill="1" applyBorder="1" applyAlignment="1">
      <alignment horizontal="right" vertical="center"/>
    </xf>
    <xf numFmtId="0" fontId="7" fillId="2" borderId="13" xfId="0" applyFont="1" applyFill="1" applyBorder="1" applyAlignment="1">
      <alignment horizontal="right" vertical="center"/>
    </xf>
    <xf numFmtId="0" fontId="2" fillId="0" borderId="0" xfId="0" applyFont="1"/>
    <xf numFmtId="0" fontId="9" fillId="4" borderId="10" xfId="0" applyFont="1" applyFill="1" applyBorder="1" applyAlignment="1">
      <alignment horizontal="left" vertical="center"/>
    </xf>
    <xf numFmtId="0" fontId="9" fillId="4" borderId="24" xfId="0" applyFont="1" applyFill="1" applyBorder="1" applyAlignment="1">
      <alignment horizontal="left" vertical="center"/>
    </xf>
    <xf numFmtId="0" fontId="8" fillId="9" borderId="5" xfId="0" applyFont="1" applyFill="1" applyBorder="1" applyAlignment="1">
      <alignment horizontal="right" vertical="center" wrapText="1"/>
    </xf>
    <xf numFmtId="0" fontId="7" fillId="0" borderId="0" xfId="0" applyFont="1"/>
    <xf numFmtId="0" fontId="7" fillId="0" borderId="5" xfId="0" applyFont="1" applyBorder="1"/>
    <xf numFmtId="0" fontId="7" fillId="0" borderId="4" xfId="0" applyFont="1" applyBorder="1"/>
    <xf numFmtId="1" fontId="7" fillId="2" borderId="5" xfId="0" applyNumberFormat="1" applyFont="1" applyFill="1" applyBorder="1" applyAlignment="1">
      <alignment horizontal="right" vertical="center" wrapText="1"/>
    </xf>
    <xf numFmtId="0" fontId="8" fillId="0" borderId="4" xfId="0" applyFont="1" applyBorder="1" applyAlignment="1">
      <alignment horizontal="right"/>
    </xf>
    <xf numFmtId="0" fontId="8" fillId="0" borderId="4" xfId="0" applyFont="1" applyBorder="1"/>
    <xf numFmtId="0" fontId="8" fillId="9" borderId="5" xfId="0" applyFont="1" applyFill="1" applyBorder="1" applyAlignment="1">
      <alignment horizontal="center" vertical="center"/>
    </xf>
    <xf numFmtId="0" fontId="8" fillId="9" borderId="33" xfId="0" applyFont="1" applyFill="1" applyBorder="1" applyAlignment="1">
      <alignment horizontal="center"/>
    </xf>
    <xf numFmtId="0" fontId="8" fillId="9" borderId="5" xfId="0" applyFont="1" applyFill="1" applyBorder="1" applyAlignment="1">
      <alignment horizontal="center"/>
    </xf>
    <xf numFmtId="0" fontId="16" fillId="10" borderId="0" xfId="0" applyFont="1" applyFill="1" applyAlignment="1">
      <alignment vertical="center"/>
    </xf>
    <xf numFmtId="0" fontId="9" fillId="4" borderId="21" xfId="0" applyFont="1" applyFill="1" applyBorder="1" applyAlignment="1">
      <alignment horizontal="center" vertical="center"/>
    </xf>
    <xf numFmtId="0" fontId="9" fillId="4" borderId="3" xfId="0" applyFont="1" applyFill="1" applyBorder="1" applyAlignment="1">
      <alignment horizontal="center" vertical="center"/>
    </xf>
    <xf numFmtId="0" fontId="5" fillId="2" borderId="2" xfId="0" applyFont="1" applyFill="1" applyBorder="1" applyAlignment="1">
      <alignment horizontal="right"/>
    </xf>
    <xf numFmtId="0" fontId="5" fillId="0" borderId="4" xfId="0" applyFont="1" applyBorder="1"/>
    <xf numFmtId="0" fontId="5" fillId="2" borderId="26" xfId="0" applyFont="1" applyFill="1" applyBorder="1" applyAlignment="1">
      <alignment horizontal="right"/>
    </xf>
    <xf numFmtId="0" fontId="5" fillId="2" borderId="20" xfId="0" applyFont="1" applyFill="1" applyBorder="1" applyAlignment="1">
      <alignment horizontal="right"/>
    </xf>
    <xf numFmtId="0" fontId="4" fillId="2" borderId="8" xfId="0" applyFont="1" applyFill="1" applyBorder="1" applyAlignment="1">
      <alignment horizontal="right"/>
    </xf>
    <xf numFmtId="0" fontId="5" fillId="0" borderId="2" xfId="0" applyFont="1" applyBorder="1"/>
    <xf numFmtId="0" fontId="5" fillId="0" borderId="21" xfId="0" applyFont="1" applyBorder="1"/>
    <xf numFmtId="0" fontId="6" fillId="0" borderId="3" xfId="0" applyFont="1" applyBorder="1" applyAlignment="1">
      <alignment horizontal="right" vertical="center"/>
    </xf>
    <xf numFmtId="0" fontId="16" fillId="10" borderId="21" xfId="0" applyFont="1" applyFill="1" applyBorder="1" applyAlignment="1">
      <alignment horizontal="left" vertical="center"/>
    </xf>
    <xf numFmtId="0" fontId="16" fillId="10" borderId="4" xfId="0" applyFont="1" applyFill="1" applyBorder="1" applyAlignment="1">
      <alignment vertical="center"/>
    </xf>
    <xf numFmtId="0" fontId="16" fillId="10" borderId="6" xfId="0" applyFont="1" applyFill="1" applyBorder="1" applyAlignment="1">
      <alignment vertical="center"/>
    </xf>
    <xf numFmtId="0" fontId="16" fillId="10" borderId="15" xfId="0" applyFont="1" applyFill="1" applyBorder="1" applyAlignment="1">
      <alignment vertical="center"/>
    </xf>
    <xf numFmtId="0" fontId="20" fillId="9" borderId="14" xfId="0" applyFont="1" applyFill="1" applyBorder="1" applyAlignment="1">
      <alignment horizontal="right" vertical="center"/>
    </xf>
    <xf numFmtId="0" fontId="21" fillId="10" borderId="2" xfId="0" applyFont="1" applyFill="1" applyBorder="1" applyAlignment="1">
      <alignment vertical="center"/>
    </xf>
    <xf numFmtId="0" fontId="9" fillId="4" borderId="1" xfId="0" applyFont="1" applyFill="1" applyBorder="1" applyAlignment="1">
      <alignment horizontal="left" vertical="center"/>
    </xf>
    <xf numFmtId="0" fontId="22" fillId="0" borderId="0" xfId="0" applyFont="1"/>
    <xf numFmtId="165" fontId="5" fillId="3" borderId="5" xfId="1" applyNumberFormat="1" applyFont="1" applyFill="1" applyBorder="1"/>
    <xf numFmtId="165" fontId="5" fillId="2" borderId="37" xfId="1" applyNumberFormat="1" applyFont="1" applyFill="1" applyBorder="1"/>
    <xf numFmtId="165" fontId="5" fillId="2" borderId="5" xfId="1" applyNumberFormat="1" applyFont="1" applyFill="1" applyBorder="1" applyAlignment="1">
      <alignment horizontal="center"/>
    </xf>
    <xf numFmtId="165" fontId="5" fillId="2" borderId="7" xfId="1" applyNumberFormat="1" applyFont="1" applyFill="1" applyBorder="1" applyAlignment="1">
      <alignment horizontal="center"/>
    </xf>
    <xf numFmtId="165" fontId="4" fillId="2" borderId="1" xfId="1" applyNumberFormat="1" applyFont="1" applyFill="1" applyBorder="1" applyAlignment="1"/>
    <xf numFmtId="165" fontId="5" fillId="2" borderId="46" xfId="1" applyNumberFormat="1" applyFont="1" applyFill="1" applyBorder="1"/>
    <xf numFmtId="165" fontId="5" fillId="2" borderId="3" xfId="1" applyNumberFormat="1" applyFont="1" applyFill="1" applyBorder="1"/>
    <xf numFmtId="165" fontId="5" fillId="2" borderId="35" xfId="1" applyNumberFormat="1" applyFont="1" applyFill="1" applyBorder="1"/>
    <xf numFmtId="165" fontId="5" fillId="2" borderId="43" xfId="1" applyNumberFormat="1" applyFont="1" applyFill="1" applyBorder="1"/>
    <xf numFmtId="165" fontId="5" fillId="2" borderId="34" xfId="1" applyNumberFormat="1" applyFont="1" applyFill="1" applyBorder="1"/>
    <xf numFmtId="165" fontId="5" fillId="2" borderId="27" xfId="1" applyNumberFormat="1" applyFont="1" applyFill="1" applyBorder="1"/>
    <xf numFmtId="165" fontId="5" fillId="2" borderId="33" xfId="1" applyNumberFormat="1" applyFont="1" applyFill="1" applyBorder="1"/>
    <xf numFmtId="165" fontId="5" fillId="2" borderId="5" xfId="1" applyNumberFormat="1" applyFont="1" applyFill="1" applyBorder="1"/>
    <xf numFmtId="165" fontId="5" fillId="2" borderId="30" xfId="1" applyNumberFormat="1" applyFont="1" applyFill="1" applyBorder="1"/>
    <xf numFmtId="165" fontId="5" fillId="2" borderId="43" xfId="0" applyNumberFormat="1" applyFont="1" applyFill="1" applyBorder="1"/>
    <xf numFmtId="165" fontId="5" fillId="2" borderId="23" xfId="1" applyNumberFormat="1" applyFont="1" applyFill="1" applyBorder="1"/>
    <xf numFmtId="165" fontId="5" fillId="2" borderId="22" xfId="1" applyNumberFormat="1" applyFont="1" applyFill="1" applyBorder="1"/>
    <xf numFmtId="165" fontId="5" fillId="6" borderId="45" xfId="1" applyNumberFormat="1" applyFont="1" applyFill="1" applyBorder="1" applyAlignment="1"/>
    <xf numFmtId="165" fontId="5" fillId="6" borderId="37" xfId="1" applyNumberFormat="1" applyFont="1" applyFill="1" applyBorder="1" applyAlignment="1"/>
    <xf numFmtId="0" fontId="8" fillId="9" borderId="55" xfId="0" applyFont="1" applyFill="1" applyBorder="1" applyAlignment="1">
      <alignment horizontal="center"/>
    </xf>
    <xf numFmtId="0" fontId="5" fillId="0" borderId="6" xfId="0" applyFont="1" applyBorder="1"/>
    <xf numFmtId="0" fontId="5" fillId="0" borderId="7" xfId="0" applyFont="1" applyBorder="1"/>
    <xf numFmtId="0" fontId="8" fillId="0" borderId="2" xfId="0" applyFont="1" applyBorder="1"/>
    <xf numFmtId="0" fontId="4" fillId="0" borderId="4" xfId="0" applyFont="1" applyBorder="1"/>
    <xf numFmtId="0" fontId="23" fillId="0" borderId="0" xfId="0" applyFont="1" applyAlignment="1">
      <alignment wrapText="1"/>
    </xf>
    <xf numFmtId="0" fontId="7" fillId="2" borderId="36" xfId="0" applyFont="1" applyFill="1" applyBorder="1" applyAlignment="1">
      <alignment horizontal="right" vertical="center"/>
    </xf>
    <xf numFmtId="0" fontId="12" fillId="4" borderId="18"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58" xfId="0" applyFont="1" applyFill="1" applyBorder="1" applyAlignment="1">
      <alignment horizontal="center" vertical="center"/>
    </xf>
    <xf numFmtId="0" fontId="5" fillId="2" borderId="7" xfId="0" applyFont="1" applyFill="1" applyBorder="1" applyAlignment="1">
      <alignment horizontal="right" vertical="center"/>
    </xf>
    <xf numFmtId="0" fontId="8" fillId="9" borderId="34" xfId="0" applyFont="1" applyFill="1" applyBorder="1" applyAlignment="1">
      <alignment horizontal="center" vertical="center"/>
    </xf>
    <xf numFmtId="14" fontId="8" fillId="0" borderId="0" xfId="0" applyNumberFormat="1" applyFont="1"/>
    <xf numFmtId="0" fontId="18" fillId="0" borderId="0" xfId="0" applyFont="1"/>
    <xf numFmtId="165" fontId="5" fillId="2" borderId="37" xfId="1" applyNumberFormat="1" applyFont="1" applyFill="1" applyBorder="1" applyAlignment="1">
      <alignment horizontal="center"/>
    </xf>
    <xf numFmtId="0" fontId="9" fillId="0" borderId="4" xfId="0" applyFont="1" applyBorder="1" applyAlignment="1">
      <alignment horizontal="center"/>
    </xf>
    <xf numFmtId="0" fontId="9" fillId="0" borderId="0" xfId="0" applyFont="1" applyAlignment="1">
      <alignment horizontal="center"/>
    </xf>
    <xf numFmtId="1" fontId="5" fillId="0" borderId="0" xfId="0" applyNumberFormat="1" applyFont="1"/>
    <xf numFmtId="0" fontId="9" fillId="0" borderId="4" xfId="0" applyFont="1" applyBorder="1"/>
    <xf numFmtId="0" fontId="9" fillId="0" borderId="0" xfId="0" applyFont="1"/>
    <xf numFmtId="0" fontId="9" fillId="0" borderId="5" xfId="0" applyFont="1" applyBorder="1"/>
    <xf numFmtId="0" fontId="9" fillId="0" borderId="6" xfId="0" applyFont="1" applyBorder="1"/>
    <xf numFmtId="0" fontId="9" fillId="0" borderId="15" xfId="0" applyFont="1" applyBorder="1"/>
    <xf numFmtId="0" fontId="9" fillId="0" borderId="7" xfId="0" applyFont="1" applyBorder="1"/>
    <xf numFmtId="0" fontId="20" fillId="9" borderId="58" xfId="0" applyFont="1" applyFill="1" applyBorder="1" applyAlignment="1">
      <alignment horizontal="right" vertical="center"/>
    </xf>
    <xf numFmtId="165" fontId="9" fillId="0" borderId="28" xfId="0" applyNumberFormat="1" applyFont="1" applyBorder="1" applyAlignment="1">
      <alignment horizontal="center" vertical="center"/>
    </xf>
    <xf numFmtId="165" fontId="9" fillId="0" borderId="42" xfId="0" applyNumberFormat="1" applyFont="1" applyBorder="1" applyAlignment="1">
      <alignment horizontal="center" vertical="center"/>
    </xf>
    <xf numFmtId="0" fontId="14" fillId="8" borderId="21" xfId="0" applyFont="1" applyFill="1" applyBorder="1" applyAlignment="1">
      <alignment vertical="center"/>
    </xf>
    <xf numFmtId="0" fontId="14" fillId="8" borderId="2" xfId="0" applyFont="1" applyFill="1" applyBorder="1" applyAlignment="1">
      <alignment vertical="center"/>
    </xf>
    <xf numFmtId="0" fontId="14" fillId="8" borderId="0" xfId="0" applyFont="1" applyFill="1" applyAlignment="1">
      <alignment vertical="center"/>
    </xf>
    <xf numFmtId="0" fontId="2" fillId="11" borderId="15" xfId="0" applyFont="1" applyFill="1" applyBorder="1"/>
    <xf numFmtId="0" fontId="18" fillId="0" borderId="21" xfId="0" applyFont="1" applyBorder="1"/>
    <xf numFmtId="14" fontId="8" fillId="0" borderId="14" xfId="0" applyNumberFormat="1" applyFont="1" applyBorder="1"/>
    <xf numFmtId="0" fontId="7" fillId="0" borderId="14" xfId="0" applyFont="1" applyBorder="1"/>
    <xf numFmtId="0" fontId="5" fillId="0" borderId="14" xfId="0" applyFont="1" applyBorder="1"/>
    <xf numFmtId="0" fontId="7" fillId="0" borderId="21" xfId="0" applyFont="1" applyBorder="1"/>
    <xf numFmtId="0" fontId="7" fillId="0" borderId="15" xfId="0" applyFont="1" applyBorder="1"/>
    <xf numFmtId="0" fontId="14" fillId="8" borderId="0" xfId="0" applyFont="1" applyFill="1" applyAlignment="1">
      <alignment horizontal="center" vertical="center"/>
    </xf>
    <xf numFmtId="0" fontId="19" fillId="8" borderId="4" xfId="0" applyFont="1" applyFill="1" applyBorder="1" applyAlignment="1">
      <alignment vertical="center" wrapText="1"/>
    </xf>
    <xf numFmtId="0" fontId="19" fillId="8" borderId="0" xfId="0" applyFont="1" applyFill="1" applyAlignment="1">
      <alignment vertical="center" wrapText="1"/>
    </xf>
    <xf numFmtId="0" fontId="19" fillId="8" borderId="15" xfId="0" applyFont="1" applyFill="1" applyBorder="1" applyAlignment="1">
      <alignment vertical="center" wrapText="1"/>
    </xf>
    <xf numFmtId="0" fontId="19" fillId="8" borderId="7" xfId="0" applyFont="1" applyFill="1" applyBorder="1" applyAlignment="1">
      <alignment vertical="center" wrapText="1"/>
    </xf>
    <xf numFmtId="165" fontId="5" fillId="0" borderId="10" xfId="0" applyNumberFormat="1" applyFont="1" applyBorder="1" applyAlignment="1" applyProtection="1">
      <alignment horizontal="center"/>
      <protection locked="0"/>
    </xf>
    <xf numFmtId="165" fontId="5" fillId="0" borderId="57" xfId="0" applyNumberFormat="1" applyFont="1" applyBorder="1" applyAlignment="1" applyProtection="1">
      <alignment horizontal="center"/>
      <protection locked="0"/>
    </xf>
    <xf numFmtId="165" fontId="5" fillId="0" borderId="11" xfId="0" applyNumberFormat="1" applyFont="1" applyBorder="1" applyAlignment="1" applyProtection="1">
      <alignment horizontal="center"/>
      <protection locked="0"/>
    </xf>
    <xf numFmtId="165" fontId="5" fillId="0" borderId="12" xfId="0" applyNumberFormat="1" applyFont="1" applyBorder="1" applyAlignment="1" applyProtection="1">
      <alignment horizontal="center"/>
      <protection locked="0"/>
    </xf>
    <xf numFmtId="165" fontId="5" fillId="0" borderId="60" xfId="0" applyNumberFormat="1" applyFont="1" applyBorder="1" applyAlignment="1" applyProtection="1">
      <alignment horizontal="center"/>
      <protection locked="0"/>
    </xf>
    <xf numFmtId="165" fontId="5" fillId="0" borderId="61" xfId="0" applyNumberFormat="1" applyFont="1" applyBorder="1" applyAlignment="1" applyProtection="1">
      <alignment horizontal="center"/>
      <protection locked="0"/>
    </xf>
    <xf numFmtId="14" fontId="5" fillId="3" borderId="5" xfId="0" applyNumberFormat="1" applyFont="1" applyFill="1" applyBorder="1" applyProtection="1">
      <protection locked="0"/>
    </xf>
    <xf numFmtId="0" fontId="5" fillId="3" borderId="5" xfId="0" applyFont="1" applyFill="1" applyBorder="1" applyAlignment="1" applyProtection="1">
      <alignment horizontal="right"/>
      <protection locked="0"/>
    </xf>
    <xf numFmtId="0" fontId="5" fillId="3" borderId="7" xfId="0" applyFont="1" applyFill="1" applyBorder="1" applyAlignment="1" applyProtection="1">
      <alignment horizontal="right"/>
      <protection locked="0"/>
    </xf>
    <xf numFmtId="14" fontId="5" fillId="12" borderId="27" xfId="0" applyNumberFormat="1" applyFont="1" applyFill="1" applyBorder="1" applyAlignment="1" applyProtection="1">
      <alignment horizontal="right" vertical="center" wrapText="1"/>
      <protection locked="0"/>
    </xf>
    <xf numFmtId="165" fontId="5" fillId="12" borderId="46" xfId="1" applyNumberFormat="1" applyFont="1" applyFill="1" applyBorder="1" applyProtection="1">
      <protection locked="0"/>
    </xf>
    <xf numFmtId="165" fontId="5" fillId="12" borderId="35" xfId="1" applyNumberFormat="1" applyFont="1" applyFill="1" applyBorder="1" applyProtection="1">
      <protection locked="0"/>
    </xf>
    <xf numFmtId="165" fontId="5" fillId="12" borderId="47" xfId="1" applyNumberFormat="1" applyFont="1" applyFill="1" applyBorder="1" applyProtection="1">
      <protection locked="0"/>
    </xf>
    <xf numFmtId="165" fontId="5" fillId="12" borderId="19" xfId="1" applyNumberFormat="1" applyFont="1" applyFill="1" applyBorder="1" applyProtection="1">
      <protection locked="0"/>
    </xf>
    <xf numFmtId="165" fontId="5" fillId="12" borderId="33" xfId="1" applyNumberFormat="1" applyFont="1" applyFill="1" applyBorder="1" applyProtection="1">
      <protection locked="0"/>
    </xf>
    <xf numFmtId="165" fontId="5" fillId="12" borderId="40" xfId="1" applyNumberFormat="1" applyFont="1" applyFill="1" applyBorder="1" applyProtection="1">
      <protection locked="0"/>
    </xf>
    <xf numFmtId="0" fontId="5" fillId="3" borderId="29" xfId="0" applyFont="1" applyFill="1" applyBorder="1" applyProtection="1">
      <protection locked="0"/>
    </xf>
    <xf numFmtId="165" fontId="5" fillId="3" borderId="5" xfId="1" applyNumberFormat="1" applyFont="1" applyFill="1" applyBorder="1" applyAlignment="1" applyProtection="1">
      <alignment horizontal="center"/>
      <protection locked="0"/>
    </xf>
    <xf numFmtId="0" fontId="8" fillId="0" borderId="4" xfId="0" applyFont="1" applyBorder="1" applyAlignment="1" applyProtection="1">
      <alignment horizontal="right"/>
      <protection locked="0"/>
    </xf>
    <xf numFmtId="0" fontId="8" fillId="0" borderId="0" xfId="0" applyFont="1" applyAlignment="1" applyProtection="1">
      <alignment horizontal="right"/>
      <protection locked="0"/>
    </xf>
    <xf numFmtId="0" fontId="5" fillId="3" borderId="5" xfId="0" applyFont="1" applyFill="1" applyBorder="1" applyProtection="1">
      <protection locked="0"/>
    </xf>
    <xf numFmtId="0" fontId="5" fillId="3" borderId="7" xfId="0" applyFont="1" applyFill="1" applyBorder="1" applyProtection="1">
      <protection locked="0"/>
    </xf>
    <xf numFmtId="0" fontId="8" fillId="0" borderId="0" xfId="0" applyFont="1" applyProtection="1">
      <protection locked="0"/>
    </xf>
    <xf numFmtId="0" fontId="5" fillId="0" borderId="0" xfId="0" applyFont="1" applyProtection="1">
      <protection locked="0"/>
    </xf>
    <xf numFmtId="0" fontId="22" fillId="0" borderId="0" xfId="0" applyFont="1" applyProtection="1">
      <protection locked="0"/>
    </xf>
    <xf numFmtId="165" fontId="5" fillId="3" borderId="5" xfId="1" applyNumberFormat="1" applyFont="1" applyFill="1" applyBorder="1" applyProtection="1">
      <protection locked="0"/>
    </xf>
    <xf numFmtId="0" fontId="8" fillId="0" borderId="4" xfId="0" applyFont="1" applyBorder="1" applyProtection="1">
      <protection locked="0"/>
    </xf>
    <xf numFmtId="0" fontId="5" fillId="0" borderId="4" xfId="0" applyFont="1" applyBorder="1" applyProtection="1">
      <protection locked="0"/>
    </xf>
    <xf numFmtId="14" fontId="5" fillId="3" borderId="27" xfId="0" applyNumberFormat="1" applyFont="1" applyFill="1" applyBorder="1" applyAlignment="1" applyProtection="1">
      <alignment horizontal="right" vertical="center" wrapText="1"/>
      <protection locked="0"/>
    </xf>
    <xf numFmtId="0" fontId="27" fillId="0" borderId="0" xfId="0" applyFont="1" applyAlignment="1">
      <alignment vertical="center"/>
    </xf>
    <xf numFmtId="0" fontId="0" fillId="0" borderId="0" xfId="0" applyAlignment="1">
      <alignment horizontal="left" vertical="center" indent="5"/>
    </xf>
    <xf numFmtId="0" fontId="29" fillId="0" borderId="0" xfId="0" applyFont="1" applyAlignment="1">
      <alignment horizontal="left" vertical="center" indent="10"/>
    </xf>
    <xf numFmtId="0" fontId="30" fillId="0" borderId="0" xfId="0" applyFont="1" applyAlignment="1">
      <alignment horizontal="left" vertical="center" indent="5"/>
    </xf>
    <xf numFmtId="0" fontId="30" fillId="0" borderId="0" xfId="0" applyFont="1" applyAlignment="1">
      <alignment horizontal="left" indent="5"/>
    </xf>
    <xf numFmtId="0" fontId="8" fillId="9" borderId="5" xfId="0" applyFont="1" applyFill="1" applyBorder="1" applyAlignment="1" applyProtection="1">
      <alignment horizontal="center" vertical="center"/>
      <protection locked="0"/>
    </xf>
    <xf numFmtId="0" fontId="8" fillId="9" borderId="55" xfId="0" applyFont="1" applyFill="1" applyBorder="1" applyAlignment="1" applyProtection="1">
      <alignment horizontal="center"/>
      <protection locked="0"/>
    </xf>
    <xf numFmtId="0" fontId="8" fillId="9" borderId="5" xfId="0" applyFont="1" applyFill="1" applyBorder="1" applyAlignment="1" applyProtection="1">
      <alignment horizontal="center"/>
      <protection locked="0"/>
    </xf>
    <xf numFmtId="0" fontId="8" fillId="9" borderId="33" xfId="0" applyFont="1" applyFill="1" applyBorder="1" applyAlignment="1" applyProtection="1">
      <alignment horizontal="center"/>
      <protection locked="0"/>
    </xf>
    <xf numFmtId="0" fontId="9" fillId="4" borderId="2" xfId="0" applyFont="1" applyFill="1" applyBorder="1" applyAlignment="1">
      <alignment horizontal="left" vertical="center"/>
    </xf>
    <xf numFmtId="0" fontId="14" fillId="8" borderId="0" xfId="0" applyFont="1" applyFill="1" applyAlignment="1">
      <alignment horizontal="center" vertical="center"/>
    </xf>
    <xf numFmtId="0" fontId="7" fillId="12" borderId="16" xfId="0" applyFont="1" applyFill="1" applyBorder="1" applyAlignment="1" applyProtection="1">
      <alignment horizontal="center" vertical="center"/>
      <protection locked="0"/>
    </xf>
    <xf numFmtId="0" fontId="7" fillId="12" borderId="17" xfId="0" applyFont="1" applyFill="1" applyBorder="1" applyAlignment="1" applyProtection="1">
      <alignment horizontal="center" vertical="center"/>
      <protection locked="0"/>
    </xf>
    <xf numFmtId="0" fontId="13" fillId="2" borderId="18"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52" xfId="0" applyFont="1" applyFill="1" applyBorder="1" applyAlignment="1">
      <alignment horizontal="center" vertical="center"/>
    </xf>
    <xf numFmtId="165" fontId="7" fillId="6" borderId="18" xfId="0" applyNumberFormat="1" applyFont="1" applyFill="1" applyBorder="1" applyAlignment="1">
      <alignment horizontal="center" vertical="center"/>
    </xf>
    <xf numFmtId="165" fontId="7" fillId="6" borderId="51" xfId="0" applyNumberFormat="1" applyFont="1" applyFill="1" applyBorder="1" applyAlignment="1">
      <alignment horizontal="center" vertical="center"/>
    </xf>
    <xf numFmtId="165" fontId="7" fillId="6" borderId="52" xfId="0" applyNumberFormat="1" applyFont="1" applyFill="1" applyBorder="1" applyAlignment="1">
      <alignment horizontal="center" vertical="center"/>
    </xf>
    <xf numFmtId="165" fontId="7" fillId="6" borderId="35" xfId="0" applyNumberFormat="1" applyFont="1" applyFill="1" applyBorder="1" applyAlignment="1">
      <alignment horizontal="center" vertical="center"/>
    </xf>
    <xf numFmtId="165" fontId="7" fillId="6" borderId="40" xfId="0" applyNumberFormat="1" applyFont="1" applyFill="1" applyBorder="1" applyAlignment="1">
      <alignment horizontal="center" vertical="center"/>
    </xf>
    <xf numFmtId="0" fontId="10" fillId="8" borderId="21" xfId="0" applyFont="1" applyFill="1" applyBorder="1" applyAlignment="1">
      <alignment horizontal="center" vertical="center" wrapText="1"/>
    </xf>
    <xf numFmtId="0" fontId="10" fillId="8" borderId="0" xfId="0" applyFont="1" applyFill="1" applyAlignment="1">
      <alignment horizontal="center" vertical="center" wrapText="1"/>
    </xf>
    <xf numFmtId="0" fontId="24" fillId="11" borderId="15" xfId="0" applyFont="1" applyFill="1" applyBorder="1" applyAlignment="1">
      <alignment horizontal="left" wrapText="1"/>
    </xf>
    <xf numFmtId="0" fontId="9" fillId="4" borderId="2" xfId="0" applyFont="1" applyFill="1" applyBorder="1" applyAlignment="1">
      <alignment horizontal="left" vertical="center"/>
    </xf>
    <xf numFmtId="0" fontId="9" fillId="4" borderId="21" xfId="0" applyFont="1" applyFill="1" applyBorder="1" applyAlignment="1">
      <alignment horizontal="left" vertical="center"/>
    </xf>
    <xf numFmtId="0" fontId="9" fillId="4" borderId="3" xfId="0" applyFont="1" applyFill="1" applyBorder="1" applyAlignment="1">
      <alignment horizontal="left" vertical="center"/>
    </xf>
    <xf numFmtId="0" fontId="12" fillId="2" borderId="52" xfId="0" applyFont="1" applyFill="1" applyBorder="1" applyAlignment="1">
      <alignment horizontal="center" vertical="center"/>
    </xf>
    <xf numFmtId="0" fontId="12" fillId="2" borderId="25" xfId="0" applyFont="1" applyFill="1" applyBorder="1" applyAlignment="1">
      <alignment horizontal="center" vertical="center"/>
    </xf>
    <xf numFmtId="165" fontId="13" fillId="6" borderId="57" xfId="0" applyNumberFormat="1" applyFont="1" applyFill="1" applyBorder="1" applyAlignment="1">
      <alignment horizontal="center" vertical="center"/>
    </xf>
    <xf numFmtId="165" fontId="13" fillId="6" borderId="56" xfId="0" applyNumberFormat="1" applyFont="1" applyFill="1" applyBorder="1" applyAlignment="1">
      <alignment horizontal="center" vertical="center"/>
    </xf>
    <xf numFmtId="0" fontId="13" fillId="5" borderId="8" xfId="0" applyFont="1" applyFill="1" applyBorder="1" applyAlignment="1">
      <alignment horizontal="left"/>
    </xf>
    <xf numFmtId="0" fontId="13" fillId="5" borderId="14" xfId="0" applyFont="1" applyFill="1" applyBorder="1" applyAlignment="1">
      <alignment horizontal="left"/>
    </xf>
    <xf numFmtId="0" fontId="13" fillId="5" borderId="9" xfId="0" applyFont="1" applyFill="1" applyBorder="1" applyAlignment="1">
      <alignment horizontal="left"/>
    </xf>
    <xf numFmtId="165" fontId="7" fillId="6" borderId="25" xfId="0" applyNumberFormat="1" applyFont="1" applyFill="1" applyBorder="1" applyAlignment="1">
      <alignment horizontal="center" vertical="center"/>
    </xf>
    <xf numFmtId="165" fontId="13" fillId="6" borderId="18" xfId="0" applyNumberFormat="1" applyFont="1" applyFill="1" applyBorder="1" applyAlignment="1">
      <alignment horizontal="center" vertical="center"/>
    </xf>
    <xf numFmtId="165" fontId="13" fillId="6" borderId="25" xfId="0" applyNumberFormat="1" applyFont="1" applyFill="1" applyBorder="1" applyAlignment="1">
      <alignment horizontal="center" vertical="center"/>
    </xf>
    <xf numFmtId="0" fontId="0" fillId="12" borderId="20" xfId="0" applyFill="1" applyBorder="1" applyAlignment="1" applyProtection="1">
      <alignment horizontal="center" vertical="center"/>
      <protection locked="0"/>
    </xf>
    <xf numFmtId="0" fontId="0" fillId="12" borderId="22" xfId="0" applyFill="1" applyBorder="1" applyAlignment="1" applyProtection="1">
      <alignment horizontal="center" vertical="center"/>
      <protection locked="0"/>
    </xf>
    <xf numFmtId="49" fontId="7" fillId="12" borderId="20" xfId="0" applyNumberFormat="1" applyFont="1" applyFill="1" applyBorder="1" applyAlignment="1" applyProtection="1">
      <alignment horizontal="center" vertical="center"/>
      <protection locked="0"/>
    </xf>
    <xf numFmtId="49" fontId="7" fillId="12" borderId="22" xfId="0" applyNumberFormat="1" applyFont="1" applyFill="1" applyBorder="1" applyAlignment="1" applyProtection="1">
      <alignment horizontal="center" vertical="center"/>
      <protection locked="0"/>
    </xf>
    <xf numFmtId="165" fontId="7" fillId="12" borderId="13" xfId="1" applyNumberFormat="1" applyFont="1" applyFill="1" applyBorder="1" applyAlignment="1" applyProtection="1">
      <alignment horizontal="center" vertical="center"/>
      <protection locked="0"/>
    </xf>
    <xf numFmtId="165" fontId="7" fillId="12" borderId="56" xfId="1" applyNumberFormat="1" applyFont="1" applyFill="1" applyBorder="1" applyAlignment="1" applyProtection="1">
      <alignment horizontal="center" vertical="center"/>
      <protection locked="0"/>
    </xf>
    <xf numFmtId="0" fontId="13" fillId="2" borderId="25" xfId="0" applyFont="1" applyFill="1" applyBorder="1" applyAlignment="1">
      <alignment horizontal="center" vertical="center"/>
    </xf>
    <xf numFmtId="0" fontId="7" fillId="13" borderId="20" xfId="0" applyFont="1" applyFill="1" applyBorder="1" applyAlignment="1" applyProtection="1">
      <alignment horizontal="center" vertical="center"/>
      <protection locked="0"/>
    </xf>
    <xf numFmtId="0" fontId="7" fillId="13" borderId="22" xfId="0" applyFont="1" applyFill="1" applyBorder="1" applyAlignment="1" applyProtection="1">
      <alignment horizontal="center" vertical="center"/>
      <protection locked="0"/>
    </xf>
    <xf numFmtId="165" fontId="7" fillId="13" borderId="13" xfId="1" applyNumberFormat="1" applyFont="1" applyFill="1" applyBorder="1" applyAlignment="1" applyProtection="1">
      <alignment horizontal="center" vertical="center"/>
      <protection locked="0"/>
    </xf>
    <xf numFmtId="165" fontId="7" fillId="13" borderId="56" xfId="1" applyNumberFormat="1" applyFont="1" applyFill="1" applyBorder="1" applyAlignment="1" applyProtection="1">
      <alignment horizontal="center" vertical="center"/>
      <protection locked="0"/>
    </xf>
    <xf numFmtId="0" fontId="12" fillId="0" borderId="21" xfId="0" applyFont="1" applyBorder="1" applyAlignment="1">
      <alignment horizont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3" fillId="3" borderId="4" xfId="0" applyFont="1" applyFill="1" applyBorder="1" applyAlignment="1" applyProtection="1">
      <alignment horizontal="left" vertical="top" wrapText="1"/>
      <protection locked="0"/>
    </xf>
    <xf numFmtId="0" fontId="3" fillId="3" borderId="0" xfId="0" applyFont="1" applyFill="1" applyAlignment="1" applyProtection="1">
      <alignment horizontal="left" vertical="top" wrapText="1"/>
      <protection locked="0"/>
    </xf>
    <xf numFmtId="0" fontId="3" fillId="3" borderId="5" xfId="0" applyFont="1" applyFill="1" applyBorder="1" applyAlignment="1" applyProtection="1">
      <alignment horizontal="left" vertical="top" wrapText="1"/>
      <protection locked="0"/>
    </xf>
    <xf numFmtId="0" fontId="3" fillId="3" borderId="6" xfId="0" applyFont="1" applyFill="1" applyBorder="1" applyAlignment="1" applyProtection="1">
      <alignment horizontal="left" vertical="top" wrapText="1"/>
      <protection locked="0"/>
    </xf>
    <xf numFmtId="0" fontId="3" fillId="3" borderId="15" xfId="0" applyFont="1" applyFill="1" applyBorder="1" applyAlignment="1" applyProtection="1">
      <alignment horizontal="left" vertical="top" wrapText="1"/>
      <protection locked="0"/>
    </xf>
    <xf numFmtId="0" fontId="3" fillId="3" borderId="7" xfId="0" applyFont="1" applyFill="1" applyBorder="1" applyAlignment="1" applyProtection="1">
      <alignment horizontal="left" vertical="top" wrapText="1"/>
      <protection locked="0"/>
    </xf>
    <xf numFmtId="0" fontId="9" fillId="4" borderId="8" xfId="0" applyFont="1" applyFill="1" applyBorder="1" applyAlignment="1">
      <alignment horizontal="left" vertical="center"/>
    </xf>
    <xf numFmtId="0" fontId="9" fillId="4" borderId="14" xfId="0" applyFont="1" applyFill="1" applyBorder="1" applyAlignment="1">
      <alignment horizontal="left" vertical="center"/>
    </xf>
    <xf numFmtId="0" fontId="9" fillId="4" borderId="9" xfId="0" applyFont="1" applyFill="1" applyBorder="1" applyAlignment="1">
      <alignment horizontal="left" vertical="center"/>
    </xf>
    <xf numFmtId="0" fontId="7" fillId="12" borderId="38" xfId="0" applyFont="1" applyFill="1" applyBorder="1" applyAlignment="1" applyProtection="1">
      <alignment horizontal="center" vertical="center"/>
      <protection locked="0"/>
    </xf>
    <xf numFmtId="0" fontId="7" fillId="12" borderId="3" xfId="0" applyFont="1" applyFill="1" applyBorder="1" applyAlignment="1" applyProtection="1">
      <alignment horizontal="center" vertical="center"/>
      <protection locked="0"/>
    </xf>
    <xf numFmtId="164" fontId="7" fillId="12" borderId="45" xfId="0" applyNumberFormat="1" applyFont="1" applyFill="1" applyBorder="1" applyAlignment="1" applyProtection="1">
      <alignment horizontal="center" vertical="center"/>
      <protection locked="0"/>
    </xf>
    <xf numFmtId="164" fontId="7" fillId="12" borderId="56" xfId="0" applyNumberFormat="1" applyFont="1" applyFill="1" applyBorder="1" applyAlignment="1" applyProtection="1">
      <alignment horizontal="center" vertical="center"/>
      <protection locked="0"/>
    </xf>
    <xf numFmtId="165" fontId="7" fillId="6" borderId="41" xfId="0" applyNumberFormat="1" applyFont="1" applyFill="1" applyBorder="1" applyAlignment="1">
      <alignment horizontal="center" vertical="center"/>
    </xf>
    <xf numFmtId="165" fontId="7" fillId="6" borderId="12" xfId="0" applyNumberFormat="1" applyFont="1" applyFill="1" applyBorder="1" applyAlignment="1">
      <alignment horizontal="center" vertical="center"/>
    </xf>
    <xf numFmtId="165" fontId="7" fillId="6" borderId="56" xfId="0" applyNumberFormat="1" applyFont="1" applyFill="1" applyBorder="1" applyAlignment="1">
      <alignment horizontal="center" vertical="center"/>
    </xf>
    <xf numFmtId="0" fontId="7" fillId="12" borderId="20" xfId="0" applyFont="1" applyFill="1" applyBorder="1" applyAlignment="1" applyProtection="1">
      <alignment horizontal="center" vertical="center"/>
      <protection locked="0"/>
    </xf>
    <xf numFmtId="0" fontId="7" fillId="12" borderId="22" xfId="0" applyFont="1" applyFill="1" applyBorder="1" applyAlignment="1" applyProtection="1">
      <alignment horizontal="center" vertical="center"/>
      <protection locked="0"/>
    </xf>
    <xf numFmtId="165" fontId="7" fillId="12" borderId="11" xfId="1" applyNumberFormat="1" applyFont="1" applyFill="1" applyBorder="1" applyAlignment="1" applyProtection="1">
      <alignment horizontal="center" vertical="center"/>
      <protection locked="0"/>
    </xf>
    <xf numFmtId="165" fontId="7" fillId="12" borderId="12" xfId="1" applyNumberFormat="1" applyFont="1" applyFill="1" applyBorder="1" applyAlignment="1" applyProtection="1">
      <alignment horizontal="center" vertical="center"/>
      <protection locked="0"/>
    </xf>
    <xf numFmtId="165" fontId="13" fillId="6" borderId="39" xfId="0" applyNumberFormat="1" applyFont="1" applyFill="1" applyBorder="1" applyAlignment="1">
      <alignment horizontal="center" vertical="center"/>
    </xf>
    <xf numFmtId="165" fontId="13" fillId="6" borderId="53" xfId="0" applyNumberFormat="1" applyFont="1" applyFill="1" applyBorder="1" applyAlignment="1">
      <alignment horizontal="center" vertical="center"/>
    </xf>
    <xf numFmtId="165" fontId="7" fillId="6" borderId="53" xfId="0" applyNumberFormat="1" applyFont="1" applyFill="1" applyBorder="1" applyAlignment="1">
      <alignment horizontal="center" vertical="center"/>
    </xf>
    <xf numFmtId="0" fontId="12" fillId="2" borderId="51" xfId="0" applyFont="1" applyFill="1" applyBorder="1" applyAlignment="1">
      <alignment horizontal="center" vertical="center"/>
    </xf>
    <xf numFmtId="0" fontId="10" fillId="8" borderId="4"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9" fillId="4" borderId="16" xfId="0" applyFont="1" applyFill="1" applyBorder="1" applyAlignment="1">
      <alignment horizontal="left"/>
    </xf>
    <xf numFmtId="0" fontId="9" fillId="4" borderId="17" xfId="0" applyFont="1" applyFill="1" applyBorder="1" applyAlignment="1">
      <alignment horizontal="left"/>
    </xf>
    <xf numFmtId="0" fontId="15" fillId="8" borderId="8" xfId="0" applyFont="1" applyFill="1" applyBorder="1" applyAlignment="1" applyProtection="1">
      <alignment horizontal="center" vertical="center"/>
      <protection locked="0"/>
    </xf>
    <xf numFmtId="0" fontId="15" fillId="8" borderId="14" xfId="0" applyFont="1" applyFill="1" applyBorder="1" applyAlignment="1" applyProtection="1">
      <alignment horizontal="center" vertical="center"/>
      <protection locked="0"/>
    </xf>
    <xf numFmtId="0" fontId="15" fillId="8" borderId="9" xfId="0" applyFont="1" applyFill="1" applyBorder="1" applyAlignment="1" applyProtection="1">
      <alignment horizontal="center" vertical="center"/>
      <protection locked="0"/>
    </xf>
    <xf numFmtId="0" fontId="9" fillId="4" borderId="16" xfId="0" applyFont="1" applyFill="1" applyBorder="1" applyAlignment="1">
      <alignment horizontal="left" vertical="center" wrapText="1"/>
    </xf>
    <xf numFmtId="0" fontId="9" fillId="4" borderId="17" xfId="0" applyFont="1" applyFill="1" applyBorder="1" applyAlignment="1">
      <alignment horizontal="left" vertical="center" wrapText="1"/>
    </xf>
    <xf numFmtId="0" fontId="15" fillId="4" borderId="8" xfId="0" applyFont="1" applyFill="1" applyBorder="1" applyAlignment="1">
      <alignment horizontal="left" vertical="center"/>
    </xf>
    <xf numFmtId="0" fontId="15" fillId="4" borderId="14" xfId="0" applyFont="1" applyFill="1" applyBorder="1" applyAlignment="1">
      <alignment horizontal="left" vertical="center"/>
    </xf>
    <xf numFmtId="0" fontId="15" fillId="4" borderId="9" xfId="0" applyFont="1" applyFill="1" applyBorder="1" applyAlignment="1">
      <alignment horizontal="left" vertical="center"/>
    </xf>
    <xf numFmtId="165" fontId="5" fillId="12" borderId="54" xfId="0" applyNumberFormat="1" applyFont="1" applyFill="1" applyBorder="1" applyAlignment="1" applyProtection="1">
      <alignment horizontal="center"/>
      <protection locked="0"/>
    </xf>
    <xf numFmtId="165" fontId="5" fillId="12" borderId="17" xfId="0" applyNumberFormat="1" applyFont="1" applyFill="1" applyBorder="1" applyAlignment="1" applyProtection="1">
      <alignment horizontal="center"/>
      <protection locked="0"/>
    </xf>
    <xf numFmtId="0" fontId="5" fillId="6" borderId="44" xfId="0" applyFont="1" applyFill="1" applyBorder="1" applyAlignment="1">
      <alignment horizontal="right"/>
    </xf>
    <xf numFmtId="0" fontId="5" fillId="6" borderId="47" xfId="0" applyFont="1" applyFill="1" applyBorder="1" applyAlignment="1">
      <alignment horizontal="right"/>
    </xf>
    <xf numFmtId="0" fontId="5" fillId="6" borderId="6" xfId="0" applyFont="1" applyFill="1" applyBorder="1" applyAlignment="1">
      <alignment horizontal="right"/>
    </xf>
    <xf numFmtId="0" fontId="5" fillId="6" borderId="32" xfId="0" applyFont="1" applyFill="1" applyBorder="1" applyAlignment="1">
      <alignment horizontal="right"/>
    </xf>
    <xf numFmtId="165" fontId="5" fillId="12" borderId="59" xfId="1" applyNumberFormat="1" applyFont="1" applyFill="1" applyBorder="1" applyAlignment="1" applyProtection="1">
      <alignment horizontal="center"/>
      <protection locked="0"/>
    </xf>
    <xf numFmtId="165" fontId="5" fillId="12" borderId="37" xfId="1" applyNumberFormat="1" applyFont="1" applyFill="1" applyBorder="1" applyAlignment="1" applyProtection="1">
      <alignment horizontal="center"/>
      <protection locked="0"/>
    </xf>
    <xf numFmtId="0" fontId="9" fillId="0" borderId="2" xfId="0" applyFont="1" applyBorder="1" applyAlignment="1">
      <alignment horizontal="center"/>
    </xf>
    <xf numFmtId="0" fontId="9" fillId="0" borderId="21" xfId="0" applyFont="1" applyBorder="1" applyAlignment="1">
      <alignment horizontal="center"/>
    </xf>
    <xf numFmtId="0" fontId="9" fillId="0" borderId="3" xfId="0" applyFont="1" applyBorder="1" applyAlignment="1">
      <alignment horizontal="center"/>
    </xf>
    <xf numFmtId="0" fontId="14" fillId="8" borderId="2" xfId="0" applyFont="1" applyFill="1" applyBorder="1" applyAlignment="1">
      <alignment horizontal="center" vertical="center"/>
    </xf>
    <xf numFmtId="0" fontId="14" fillId="8" borderId="4" xfId="0" applyFont="1" applyFill="1" applyBorder="1" applyAlignment="1">
      <alignment horizontal="center" vertical="center"/>
    </xf>
    <xf numFmtId="0" fontId="14" fillId="8" borderId="0" xfId="0" applyFont="1" applyFill="1" applyAlignment="1">
      <alignment horizontal="center" vertical="center"/>
    </xf>
    <xf numFmtId="0" fontId="14" fillId="8" borderId="21" xfId="0" applyFont="1" applyFill="1" applyBorder="1" applyAlignment="1">
      <alignment horizontal="center" vertical="center"/>
    </xf>
    <xf numFmtId="0" fontId="9" fillId="4" borderId="16" xfId="0" applyFont="1" applyFill="1" applyBorder="1" applyAlignment="1" applyProtection="1">
      <alignment horizontal="left"/>
      <protection locked="0"/>
    </xf>
    <xf numFmtId="0" fontId="9" fillId="4" borderId="48" xfId="0" applyFont="1" applyFill="1" applyBorder="1" applyAlignment="1" applyProtection="1">
      <alignment horizontal="left"/>
      <protection locked="0"/>
    </xf>
    <xf numFmtId="0" fontId="9" fillId="4" borderId="17" xfId="0" applyFont="1" applyFill="1" applyBorder="1" applyAlignment="1" applyProtection="1">
      <alignment horizontal="left"/>
      <protection locked="0"/>
    </xf>
    <xf numFmtId="0" fontId="18" fillId="0" borderId="2" xfId="0" applyFont="1" applyBorder="1" applyAlignment="1">
      <alignment horizontal="left"/>
    </xf>
    <xf numFmtId="0" fontId="18" fillId="0" borderId="21" xfId="0" applyFont="1" applyBorder="1" applyAlignment="1">
      <alignment horizontal="left"/>
    </xf>
    <xf numFmtId="0" fontId="9" fillId="4" borderId="8" xfId="0" applyFont="1" applyFill="1" applyBorder="1" applyAlignment="1">
      <alignment horizontal="left"/>
    </xf>
    <xf numFmtId="0" fontId="9" fillId="4" borderId="14" xfId="0" applyFont="1" applyFill="1" applyBorder="1" applyAlignment="1">
      <alignment horizontal="left"/>
    </xf>
    <xf numFmtId="0" fontId="9" fillId="4" borderId="9" xfId="0" applyFont="1" applyFill="1" applyBorder="1" applyAlignment="1">
      <alignment horizontal="left"/>
    </xf>
    <xf numFmtId="0" fontId="19" fillId="8" borderId="2" xfId="0" applyFont="1" applyFill="1" applyBorder="1" applyAlignment="1" applyProtection="1">
      <alignment horizontal="center" vertical="center" wrapText="1"/>
      <protection locked="0"/>
    </xf>
    <xf numFmtId="0" fontId="19" fillId="8" borderId="21" xfId="0" applyFont="1" applyFill="1" applyBorder="1" applyAlignment="1" applyProtection="1">
      <alignment horizontal="center" vertical="center" wrapText="1"/>
      <protection locked="0"/>
    </xf>
    <xf numFmtId="0" fontId="19" fillId="8" borderId="3" xfId="0" applyFont="1" applyFill="1" applyBorder="1" applyAlignment="1" applyProtection="1">
      <alignment horizontal="center" vertical="center" wrapText="1"/>
      <protection locked="0"/>
    </xf>
    <xf numFmtId="0" fontId="19" fillId="8" borderId="4" xfId="0" applyFont="1" applyFill="1" applyBorder="1" applyAlignment="1" applyProtection="1">
      <alignment horizontal="center" vertical="center" wrapText="1"/>
      <protection locked="0"/>
    </xf>
    <xf numFmtId="0" fontId="19" fillId="8" borderId="0" xfId="0" applyFont="1" applyFill="1" applyAlignment="1" applyProtection="1">
      <alignment horizontal="center" vertical="center" wrapText="1"/>
      <protection locked="0"/>
    </xf>
    <xf numFmtId="0" fontId="19" fillId="8" borderId="5" xfId="0" applyFont="1" applyFill="1" applyBorder="1" applyAlignment="1" applyProtection="1">
      <alignment horizontal="center" vertical="center" wrapText="1"/>
      <protection locked="0"/>
    </xf>
    <xf numFmtId="0" fontId="19" fillId="8" borderId="6" xfId="0" applyFont="1" applyFill="1" applyBorder="1" applyAlignment="1" applyProtection="1">
      <alignment horizontal="center" vertical="center" wrapText="1"/>
      <protection locked="0"/>
    </xf>
    <xf numFmtId="0" fontId="19" fillId="8" borderId="15" xfId="0" applyFont="1" applyFill="1" applyBorder="1" applyAlignment="1" applyProtection="1">
      <alignment horizontal="center" vertical="center" wrapText="1"/>
      <protection locked="0"/>
    </xf>
    <xf numFmtId="0" fontId="19" fillId="8" borderId="7" xfId="0" applyFont="1" applyFill="1" applyBorder="1" applyAlignment="1" applyProtection="1">
      <alignment horizontal="center" vertical="center" wrapText="1"/>
      <protection locked="0"/>
    </xf>
    <xf numFmtId="0" fontId="5" fillId="6" borderId="49" xfId="0" applyFont="1" applyFill="1" applyBorder="1" applyAlignment="1">
      <alignment horizontal="right"/>
    </xf>
    <xf numFmtId="0" fontId="5" fillId="6" borderId="53" xfId="0" applyFont="1" applyFill="1" applyBorder="1" applyAlignment="1">
      <alignment horizontal="right"/>
    </xf>
    <xf numFmtId="0" fontId="15" fillId="8" borderId="8" xfId="0" applyFont="1" applyFill="1" applyBorder="1" applyAlignment="1">
      <alignment horizontal="left" vertical="center"/>
    </xf>
    <xf numFmtId="0" fontId="15" fillId="8" borderId="14" xfId="0" applyFont="1" applyFill="1" applyBorder="1" applyAlignment="1">
      <alignment horizontal="left" vertical="center"/>
    </xf>
    <xf numFmtId="0" fontId="15" fillId="8" borderId="9" xfId="0" applyFont="1" applyFill="1" applyBorder="1" applyAlignment="1">
      <alignment horizontal="left" vertical="center"/>
    </xf>
    <xf numFmtId="165" fontId="5" fillId="12" borderId="31" xfId="1" applyNumberFormat="1" applyFont="1" applyFill="1" applyBorder="1" applyAlignment="1" applyProtection="1">
      <alignment horizontal="center"/>
      <protection locked="0"/>
    </xf>
    <xf numFmtId="165" fontId="5" fillId="12" borderId="7" xfId="1" applyNumberFormat="1" applyFont="1" applyFill="1" applyBorder="1" applyAlignment="1" applyProtection="1">
      <alignment horizontal="center"/>
      <protection locked="0"/>
    </xf>
    <xf numFmtId="0" fontId="15" fillId="8" borderId="8" xfId="0" applyFont="1" applyFill="1" applyBorder="1" applyAlignment="1">
      <alignment horizontal="center" vertical="center"/>
    </xf>
    <xf numFmtId="0" fontId="15" fillId="8" borderId="14" xfId="0" applyFont="1" applyFill="1" applyBorder="1" applyAlignment="1">
      <alignment horizontal="center" vertical="center"/>
    </xf>
    <xf numFmtId="0" fontId="15" fillId="8" borderId="9" xfId="0" applyFont="1" applyFill="1" applyBorder="1" applyAlignment="1">
      <alignment horizontal="center" vertical="center"/>
    </xf>
  </cellXfs>
  <cellStyles count="2">
    <cellStyle name="Currency" xfId="1" builtinId="4"/>
    <cellStyle name="Normal" xfId="0" builtinId="0"/>
  </cellStyles>
  <dxfs count="1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0"/>
      </font>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theme="0"/>
      </font>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85"/>
      <color rgb="FF006100"/>
      <color rgb="FFC6EFCE"/>
      <color rgb="FF9C0006"/>
      <color rgb="FFFFC7CE"/>
      <color rgb="FFE2EFDA"/>
      <color rgb="FFFFFFFF"/>
      <color rgb="FF008000"/>
      <color rgb="FF33CC33"/>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fmlaLink="$E$33" lockText="1" noThreeD="1"/>
</file>

<file path=xl/ctrlProps/ctrlProp10.xml><?xml version="1.0" encoding="utf-8"?>
<formControlPr xmlns="http://schemas.microsoft.com/office/spreadsheetml/2009/9/main" objectType="CheckBox" fmlaLink="$N$31" lockText="1" noThreeD="1"/>
</file>

<file path=xl/ctrlProps/ctrlProp100.xml><?xml version="1.0" encoding="utf-8"?>
<formControlPr xmlns="http://schemas.microsoft.com/office/spreadsheetml/2009/9/main" objectType="CheckBox" fmlaLink="$U$31" lockText="1" noThreeD="1"/>
</file>

<file path=xl/ctrlProps/ctrlProp101.xml><?xml version="1.0" encoding="utf-8"?>
<formControlPr xmlns="http://schemas.microsoft.com/office/spreadsheetml/2009/9/main" objectType="CheckBox" fmlaLink="$E$33" lockText="1" noThreeD="1"/>
</file>

<file path=xl/ctrlProps/ctrlProp102.xml><?xml version="1.0" encoding="utf-8"?>
<formControlPr xmlns="http://schemas.microsoft.com/office/spreadsheetml/2009/9/main" objectType="CheckBox" fmlaLink="$E$34" lockText="1" noThreeD="1"/>
</file>

<file path=xl/ctrlProps/ctrlProp103.xml><?xml version="1.0" encoding="utf-8"?>
<formControlPr xmlns="http://schemas.microsoft.com/office/spreadsheetml/2009/9/main" objectType="CheckBox" fmlaLink="$AD$32" lockText="1" noThreeD="1"/>
</file>

<file path=xl/ctrlProps/ctrlProp104.xml><?xml version="1.0" encoding="utf-8"?>
<formControlPr xmlns="http://schemas.microsoft.com/office/spreadsheetml/2009/9/main" objectType="CheckBox" fmlaLink="$E$31" lockText="1" noThreeD="1"/>
</file>

<file path=xl/ctrlProps/ctrlProp105.xml><?xml version="1.0" encoding="utf-8"?>
<formControlPr xmlns="http://schemas.microsoft.com/office/spreadsheetml/2009/9/main" objectType="CheckBox" fmlaLink="$E$33" lockText="1" noThreeD="1"/>
</file>

<file path=xl/ctrlProps/ctrlProp106.xml><?xml version="1.0" encoding="utf-8"?>
<formControlPr xmlns="http://schemas.microsoft.com/office/spreadsheetml/2009/9/main" objectType="CheckBox" fmlaLink="$E$34" lockText="1" noThreeD="1"/>
</file>

<file path=xl/ctrlProps/ctrlProp107.xml><?xml version="1.0" encoding="utf-8"?>
<formControlPr xmlns="http://schemas.microsoft.com/office/spreadsheetml/2009/9/main" objectType="CheckBox" fmlaLink="$AL$31" lockText="1" noThreeD="1"/>
</file>

<file path=xl/ctrlProps/ctrlProp108.xml><?xml version="1.0" encoding="utf-8"?>
<formControlPr xmlns="http://schemas.microsoft.com/office/spreadsheetml/2009/9/main" objectType="CheckBox" fmlaLink="$AL$32" lockText="1" noThreeD="1"/>
</file>

<file path=xl/ctrlProps/ctrlProp109.xml><?xml version="1.0" encoding="utf-8"?>
<formControlPr xmlns="http://schemas.microsoft.com/office/spreadsheetml/2009/9/main" objectType="CheckBox" fmlaLink="$AL$33" lockText="1" noThreeD="1"/>
</file>

<file path=xl/ctrlProps/ctrlProp11.xml><?xml version="1.0" encoding="utf-8"?>
<formControlPr xmlns="http://schemas.microsoft.com/office/spreadsheetml/2009/9/main" objectType="CheckBox" fmlaLink="$N$32" lockText="1" noThreeD="1"/>
</file>

<file path=xl/ctrlProps/ctrlProp110.xml><?xml version="1.0" encoding="utf-8"?>
<formControlPr xmlns="http://schemas.microsoft.com/office/spreadsheetml/2009/9/main" objectType="CheckBox" fmlaLink="$AL$34" lockText="1" noThreeD="1"/>
</file>

<file path=xl/ctrlProps/ctrlProp111.xml><?xml version="1.0" encoding="utf-8"?>
<formControlPr xmlns="http://schemas.microsoft.com/office/spreadsheetml/2009/9/main" objectType="CheckBox" fmlaLink="$E$31" lockText="1" noThreeD="1"/>
</file>

<file path=xl/ctrlProps/ctrlProp112.xml><?xml version="1.0" encoding="utf-8"?>
<formControlPr xmlns="http://schemas.microsoft.com/office/spreadsheetml/2009/9/main" objectType="CheckBox" fmlaLink="$V$31" lockText="1" noThreeD="1"/>
</file>

<file path=xl/ctrlProps/ctrlProp113.xml><?xml version="1.0" encoding="utf-8"?>
<formControlPr xmlns="http://schemas.microsoft.com/office/spreadsheetml/2009/9/main" objectType="CheckBox" fmlaLink="$E$31" lockText="1" noThreeD="1"/>
</file>

<file path=xl/ctrlProps/ctrlProp114.xml><?xml version="1.0" encoding="utf-8"?>
<formControlPr xmlns="http://schemas.microsoft.com/office/spreadsheetml/2009/9/main" objectType="CheckBox" fmlaLink="$M$33" lockText="1" noThreeD="1"/>
</file>

<file path=xl/ctrlProps/ctrlProp115.xml><?xml version="1.0" encoding="utf-8"?>
<formControlPr xmlns="http://schemas.microsoft.com/office/spreadsheetml/2009/9/main" objectType="CheckBox" fmlaLink="$M$34" lockText="1" noThreeD="1"/>
</file>

<file path=xl/ctrlProps/ctrlProp116.xml><?xml version="1.0" encoding="utf-8"?>
<formControlPr xmlns="http://schemas.microsoft.com/office/spreadsheetml/2009/9/main" objectType="CheckBox" fmlaLink="$M$31" lockText="1" noThreeD="1"/>
</file>

<file path=xl/ctrlProps/ctrlProp117.xml><?xml version="1.0" encoding="utf-8"?>
<formControlPr xmlns="http://schemas.microsoft.com/office/spreadsheetml/2009/9/main" objectType="CheckBox" fmlaLink="$U$33" lockText="1" noThreeD="1"/>
</file>

<file path=xl/ctrlProps/ctrlProp118.xml><?xml version="1.0" encoding="utf-8"?>
<formControlPr xmlns="http://schemas.microsoft.com/office/spreadsheetml/2009/9/main" objectType="CheckBox" fmlaLink="$U$34" lockText="1" noThreeD="1"/>
</file>

<file path=xl/ctrlProps/ctrlProp119.xml><?xml version="1.0" encoding="utf-8"?>
<formControlPr xmlns="http://schemas.microsoft.com/office/spreadsheetml/2009/9/main" objectType="CheckBox" fmlaLink="$V$32" lockText="1" noThreeD="1"/>
</file>

<file path=xl/ctrlProps/ctrlProp12.xml><?xml version="1.0" encoding="utf-8"?>
<formControlPr xmlns="http://schemas.microsoft.com/office/spreadsheetml/2009/9/main" objectType="CheckBox" fmlaLink="$N$33" lockText="1" noThreeD="1"/>
</file>

<file path=xl/ctrlProps/ctrlProp120.xml><?xml version="1.0" encoding="utf-8"?>
<formControlPr xmlns="http://schemas.microsoft.com/office/spreadsheetml/2009/9/main" objectType="CheckBox" fmlaLink="$V$33" lockText="1" noThreeD="1"/>
</file>

<file path=xl/ctrlProps/ctrlProp121.xml><?xml version="1.0" encoding="utf-8"?>
<formControlPr xmlns="http://schemas.microsoft.com/office/spreadsheetml/2009/9/main" objectType="CheckBox" fmlaLink="$U$31" lockText="1" noThreeD="1"/>
</file>

<file path=xl/ctrlProps/ctrlProp122.xml><?xml version="1.0" encoding="utf-8"?>
<formControlPr xmlns="http://schemas.microsoft.com/office/spreadsheetml/2009/9/main" objectType="CheckBox" fmlaLink="$E$33" lockText="1" noThreeD="1"/>
</file>

<file path=xl/ctrlProps/ctrlProp123.xml><?xml version="1.0" encoding="utf-8"?>
<formControlPr xmlns="http://schemas.microsoft.com/office/spreadsheetml/2009/9/main" objectType="CheckBox" fmlaLink="$E$34" lockText="1" noThreeD="1"/>
</file>

<file path=xl/ctrlProps/ctrlProp124.xml><?xml version="1.0" encoding="utf-8"?>
<formControlPr xmlns="http://schemas.microsoft.com/office/spreadsheetml/2009/9/main" objectType="CheckBox" fmlaLink="$AD$32" lockText="1" noThreeD="1"/>
</file>

<file path=xl/ctrlProps/ctrlProp125.xml><?xml version="1.0" encoding="utf-8"?>
<formControlPr xmlns="http://schemas.microsoft.com/office/spreadsheetml/2009/9/main" objectType="CheckBox" fmlaLink="$E$31" lockText="1" noThreeD="1"/>
</file>

<file path=xl/ctrlProps/ctrlProp126.xml><?xml version="1.0" encoding="utf-8"?>
<formControlPr xmlns="http://schemas.microsoft.com/office/spreadsheetml/2009/9/main" objectType="CheckBox" fmlaLink="$E$33" lockText="1" noThreeD="1"/>
</file>

<file path=xl/ctrlProps/ctrlProp127.xml><?xml version="1.0" encoding="utf-8"?>
<formControlPr xmlns="http://schemas.microsoft.com/office/spreadsheetml/2009/9/main" objectType="CheckBox" fmlaLink="$E$34" lockText="1" noThreeD="1"/>
</file>

<file path=xl/ctrlProps/ctrlProp128.xml><?xml version="1.0" encoding="utf-8"?>
<formControlPr xmlns="http://schemas.microsoft.com/office/spreadsheetml/2009/9/main" objectType="CheckBox" fmlaLink="$AL$31" lockText="1" noThreeD="1"/>
</file>

<file path=xl/ctrlProps/ctrlProp129.xml><?xml version="1.0" encoding="utf-8"?>
<formControlPr xmlns="http://schemas.microsoft.com/office/spreadsheetml/2009/9/main" objectType="CheckBox" fmlaLink="$AL$32" lockText="1" noThreeD="1"/>
</file>

<file path=xl/ctrlProps/ctrlProp13.xml><?xml version="1.0" encoding="utf-8"?>
<formControlPr xmlns="http://schemas.microsoft.com/office/spreadsheetml/2009/9/main" objectType="CheckBox" fmlaLink="$N$34" lockText="1" noThreeD="1"/>
</file>

<file path=xl/ctrlProps/ctrlProp130.xml><?xml version="1.0" encoding="utf-8"?>
<formControlPr xmlns="http://schemas.microsoft.com/office/spreadsheetml/2009/9/main" objectType="CheckBox" fmlaLink="$AL$33" lockText="1" noThreeD="1"/>
</file>

<file path=xl/ctrlProps/ctrlProp131.xml><?xml version="1.0" encoding="utf-8"?>
<formControlPr xmlns="http://schemas.microsoft.com/office/spreadsheetml/2009/9/main" objectType="CheckBox" fmlaLink="$AL$34" lockText="1" noThreeD="1"/>
</file>

<file path=xl/ctrlProps/ctrlProp132.xml><?xml version="1.0" encoding="utf-8"?>
<formControlPr xmlns="http://schemas.microsoft.com/office/spreadsheetml/2009/9/main" objectType="CheckBox" fmlaLink="$E$31" lockText="1" noThreeD="1"/>
</file>

<file path=xl/ctrlProps/ctrlProp133.xml><?xml version="1.0" encoding="utf-8"?>
<formControlPr xmlns="http://schemas.microsoft.com/office/spreadsheetml/2009/9/main" objectType="CheckBox" fmlaLink="$V$31" lockText="1" noThreeD="1"/>
</file>

<file path=xl/ctrlProps/ctrlProp134.xml><?xml version="1.0" encoding="utf-8"?>
<formControlPr xmlns="http://schemas.microsoft.com/office/spreadsheetml/2009/9/main" objectType="CheckBox" fmlaLink="$E$31" lockText="1" noThreeD="1"/>
</file>

<file path=xl/ctrlProps/ctrlProp135.xml><?xml version="1.0" encoding="utf-8"?>
<formControlPr xmlns="http://schemas.microsoft.com/office/spreadsheetml/2009/9/main" objectType="CheckBox" fmlaLink="$M$33" lockText="1" noThreeD="1"/>
</file>

<file path=xl/ctrlProps/ctrlProp136.xml><?xml version="1.0" encoding="utf-8"?>
<formControlPr xmlns="http://schemas.microsoft.com/office/spreadsheetml/2009/9/main" objectType="CheckBox" fmlaLink="$M$34" lockText="1" noThreeD="1"/>
</file>

<file path=xl/ctrlProps/ctrlProp137.xml><?xml version="1.0" encoding="utf-8"?>
<formControlPr xmlns="http://schemas.microsoft.com/office/spreadsheetml/2009/9/main" objectType="CheckBox" fmlaLink="$M$31" lockText="1" noThreeD="1"/>
</file>

<file path=xl/ctrlProps/ctrlProp138.xml><?xml version="1.0" encoding="utf-8"?>
<formControlPr xmlns="http://schemas.microsoft.com/office/spreadsheetml/2009/9/main" objectType="CheckBox" fmlaLink="$U$33" lockText="1" noThreeD="1"/>
</file>

<file path=xl/ctrlProps/ctrlProp139.xml><?xml version="1.0" encoding="utf-8"?>
<formControlPr xmlns="http://schemas.microsoft.com/office/spreadsheetml/2009/9/main" objectType="CheckBox" fmlaLink="$U$34" lockText="1" noThreeD="1"/>
</file>

<file path=xl/ctrlProps/ctrlProp14.xml><?xml version="1.0" encoding="utf-8"?>
<formControlPr xmlns="http://schemas.microsoft.com/office/spreadsheetml/2009/9/main" objectType="CheckBox" fmlaLink="$M$31" lockText="1" noThreeD="1"/>
</file>

<file path=xl/ctrlProps/ctrlProp140.xml><?xml version="1.0" encoding="utf-8"?>
<formControlPr xmlns="http://schemas.microsoft.com/office/spreadsheetml/2009/9/main" objectType="CheckBox" fmlaLink="$V$32" lockText="1" noThreeD="1"/>
</file>

<file path=xl/ctrlProps/ctrlProp141.xml><?xml version="1.0" encoding="utf-8"?>
<formControlPr xmlns="http://schemas.microsoft.com/office/spreadsheetml/2009/9/main" objectType="CheckBox" fmlaLink="$V$33" lockText="1" noThreeD="1"/>
</file>

<file path=xl/ctrlProps/ctrlProp142.xml><?xml version="1.0" encoding="utf-8"?>
<formControlPr xmlns="http://schemas.microsoft.com/office/spreadsheetml/2009/9/main" objectType="CheckBox" fmlaLink="$U$31" lockText="1" noThreeD="1"/>
</file>

<file path=xl/ctrlProps/ctrlProp143.xml><?xml version="1.0" encoding="utf-8"?>
<formControlPr xmlns="http://schemas.microsoft.com/office/spreadsheetml/2009/9/main" objectType="CheckBox" fmlaLink="$E$33" lockText="1" noThreeD="1"/>
</file>

<file path=xl/ctrlProps/ctrlProp144.xml><?xml version="1.0" encoding="utf-8"?>
<formControlPr xmlns="http://schemas.microsoft.com/office/spreadsheetml/2009/9/main" objectType="CheckBox" fmlaLink="$E$34" lockText="1" noThreeD="1"/>
</file>

<file path=xl/ctrlProps/ctrlProp145.xml><?xml version="1.0" encoding="utf-8"?>
<formControlPr xmlns="http://schemas.microsoft.com/office/spreadsheetml/2009/9/main" objectType="CheckBox" fmlaLink="$AD$32" lockText="1" noThreeD="1"/>
</file>

<file path=xl/ctrlProps/ctrlProp146.xml><?xml version="1.0" encoding="utf-8"?>
<formControlPr xmlns="http://schemas.microsoft.com/office/spreadsheetml/2009/9/main" objectType="CheckBox" fmlaLink="$E$31" lockText="1" noThreeD="1"/>
</file>

<file path=xl/ctrlProps/ctrlProp147.xml><?xml version="1.0" encoding="utf-8"?>
<formControlPr xmlns="http://schemas.microsoft.com/office/spreadsheetml/2009/9/main" objectType="CheckBox" fmlaLink="$E$33" lockText="1" noThreeD="1"/>
</file>

<file path=xl/ctrlProps/ctrlProp148.xml><?xml version="1.0" encoding="utf-8"?>
<formControlPr xmlns="http://schemas.microsoft.com/office/spreadsheetml/2009/9/main" objectType="CheckBox" fmlaLink="$E$34" lockText="1" noThreeD="1"/>
</file>

<file path=xl/ctrlProps/ctrlProp149.xml><?xml version="1.0" encoding="utf-8"?>
<formControlPr xmlns="http://schemas.microsoft.com/office/spreadsheetml/2009/9/main" objectType="CheckBox" fmlaLink="$AL$31" lockText="1" noThreeD="1"/>
</file>

<file path=xl/ctrlProps/ctrlProp15.xml><?xml version="1.0" encoding="utf-8"?>
<formControlPr xmlns="http://schemas.microsoft.com/office/spreadsheetml/2009/9/main" objectType="CheckBox" fmlaLink="$U$33" lockText="1" noThreeD="1"/>
</file>

<file path=xl/ctrlProps/ctrlProp150.xml><?xml version="1.0" encoding="utf-8"?>
<formControlPr xmlns="http://schemas.microsoft.com/office/spreadsheetml/2009/9/main" objectType="CheckBox" fmlaLink="$AL$32" lockText="1" noThreeD="1"/>
</file>

<file path=xl/ctrlProps/ctrlProp151.xml><?xml version="1.0" encoding="utf-8"?>
<formControlPr xmlns="http://schemas.microsoft.com/office/spreadsheetml/2009/9/main" objectType="CheckBox" fmlaLink="$AL$33" lockText="1" noThreeD="1"/>
</file>

<file path=xl/ctrlProps/ctrlProp152.xml><?xml version="1.0" encoding="utf-8"?>
<formControlPr xmlns="http://schemas.microsoft.com/office/spreadsheetml/2009/9/main" objectType="CheckBox" fmlaLink="$AL$34" lockText="1" noThreeD="1"/>
</file>

<file path=xl/ctrlProps/ctrlProp153.xml><?xml version="1.0" encoding="utf-8"?>
<formControlPr xmlns="http://schemas.microsoft.com/office/spreadsheetml/2009/9/main" objectType="CheckBox" fmlaLink="$E$31" lockText="1" noThreeD="1"/>
</file>

<file path=xl/ctrlProps/ctrlProp154.xml><?xml version="1.0" encoding="utf-8"?>
<formControlPr xmlns="http://schemas.microsoft.com/office/spreadsheetml/2009/9/main" objectType="CheckBox" fmlaLink="$V$31" lockText="1" noThreeD="1"/>
</file>

<file path=xl/ctrlProps/ctrlProp155.xml><?xml version="1.0" encoding="utf-8"?>
<formControlPr xmlns="http://schemas.microsoft.com/office/spreadsheetml/2009/9/main" objectType="CheckBox" fmlaLink="$E$33" lockText="1" noThreeD="1"/>
</file>

<file path=xl/ctrlProps/ctrlProp156.xml><?xml version="1.0" encoding="utf-8"?>
<formControlPr xmlns="http://schemas.microsoft.com/office/spreadsheetml/2009/9/main" objectType="CheckBox" fmlaLink="$E$34" lockText="1" noThreeD="1"/>
</file>

<file path=xl/ctrlProps/ctrlProp157.xml><?xml version="1.0" encoding="utf-8"?>
<formControlPr xmlns="http://schemas.microsoft.com/office/spreadsheetml/2009/9/main" objectType="CheckBox" fmlaLink="$F$32" lockText="1" noThreeD="1"/>
</file>

<file path=xl/ctrlProps/ctrlProp158.xml><?xml version="1.0" encoding="utf-8"?>
<formControlPr xmlns="http://schemas.microsoft.com/office/spreadsheetml/2009/9/main" objectType="CheckBox" fmlaLink="$F$33" lockText="1" noThreeD="1"/>
</file>

<file path=xl/ctrlProps/ctrlProp159.xml><?xml version="1.0" encoding="utf-8"?>
<formControlPr xmlns="http://schemas.microsoft.com/office/spreadsheetml/2009/9/main" objectType="CheckBox" fmlaLink="$F$34" lockText="1" noThreeD="1"/>
</file>

<file path=xl/ctrlProps/ctrlProp16.xml><?xml version="1.0" encoding="utf-8"?>
<formControlPr xmlns="http://schemas.microsoft.com/office/spreadsheetml/2009/9/main" objectType="CheckBox" fmlaLink="$U$34" lockText="1" noThreeD="1"/>
</file>

<file path=xl/ctrlProps/ctrlProp160.xml><?xml version="1.0" encoding="utf-8"?>
<formControlPr xmlns="http://schemas.microsoft.com/office/spreadsheetml/2009/9/main" objectType="CheckBox" fmlaLink="$E$31" lockText="1" noThreeD="1"/>
</file>

<file path=xl/ctrlProps/ctrlProp161.xml><?xml version="1.0" encoding="utf-8"?>
<formControlPr xmlns="http://schemas.microsoft.com/office/spreadsheetml/2009/9/main" objectType="CheckBox" fmlaLink="$M$33" lockText="1" noThreeD="1"/>
</file>

<file path=xl/ctrlProps/ctrlProp162.xml><?xml version="1.0" encoding="utf-8"?>
<formControlPr xmlns="http://schemas.microsoft.com/office/spreadsheetml/2009/9/main" objectType="CheckBox" fmlaLink="$M$34" lockText="1" noThreeD="1"/>
</file>

<file path=xl/ctrlProps/ctrlProp163.xml><?xml version="1.0" encoding="utf-8"?>
<formControlPr xmlns="http://schemas.microsoft.com/office/spreadsheetml/2009/9/main" objectType="CheckBox" fmlaLink="$N$32" lockText="1" noThreeD="1"/>
</file>

<file path=xl/ctrlProps/ctrlProp164.xml><?xml version="1.0" encoding="utf-8"?>
<formControlPr xmlns="http://schemas.microsoft.com/office/spreadsheetml/2009/9/main" objectType="CheckBox" fmlaLink="$N$33" lockText="1" noThreeD="1"/>
</file>

<file path=xl/ctrlProps/ctrlProp165.xml><?xml version="1.0" encoding="utf-8"?>
<formControlPr xmlns="http://schemas.microsoft.com/office/spreadsheetml/2009/9/main" objectType="CheckBox" fmlaLink="$M$31" lockText="1" noThreeD="1"/>
</file>

<file path=xl/ctrlProps/ctrlProp166.xml><?xml version="1.0" encoding="utf-8"?>
<formControlPr xmlns="http://schemas.microsoft.com/office/spreadsheetml/2009/9/main" objectType="CheckBox" fmlaLink="$U$33" lockText="1" noThreeD="1"/>
</file>

<file path=xl/ctrlProps/ctrlProp167.xml><?xml version="1.0" encoding="utf-8"?>
<formControlPr xmlns="http://schemas.microsoft.com/office/spreadsheetml/2009/9/main" objectType="CheckBox" fmlaLink="$U$34" lockText="1" noThreeD="1"/>
</file>

<file path=xl/ctrlProps/ctrlProp168.xml><?xml version="1.0" encoding="utf-8"?>
<formControlPr xmlns="http://schemas.microsoft.com/office/spreadsheetml/2009/9/main" objectType="CheckBox" fmlaLink="$V$32" lockText="1" noThreeD="1"/>
</file>

<file path=xl/ctrlProps/ctrlProp169.xml><?xml version="1.0" encoding="utf-8"?>
<formControlPr xmlns="http://schemas.microsoft.com/office/spreadsheetml/2009/9/main" objectType="CheckBox" fmlaLink="$V$33" lockText="1" noThreeD="1"/>
</file>

<file path=xl/ctrlProps/ctrlProp17.xml><?xml version="1.0" encoding="utf-8"?>
<formControlPr xmlns="http://schemas.microsoft.com/office/spreadsheetml/2009/9/main" objectType="CheckBox" fmlaLink="$V$32" lockText="1" noThreeD="1"/>
</file>

<file path=xl/ctrlProps/ctrlProp170.xml><?xml version="1.0" encoding="utf-8"?>
<formControlPr xmlns="http://schemas.microsoft.com/office/spreadsheetml/2009/9/main" objectType="CheckBox" fmlaLink="$V$34" lockText="1" noThreeD="1"/>
</file>

<file path=xl/ctrlProps/ctrlProp171.xml><?xml version="1.0" encoding="utf-8"?>
<formControlPr xmlns="http://schemas.microsoft.com/office/spreadsheetml/2009/9/main" objectType="CheckBox" fmlaLink="$U$31" lockText="1" noThreeD="1"/>
</file>

<file path=xl/ctrlProps/ctrlProp172.xml><?xml version="1.0" encoding="utf-8"?>
<formControlPr xmlns="http://schemas.microsoft.com/office/spreadsheetml/2009/9/main" objectType="CheckBox" fmlaLink="$E$33" lockText="1" noThreeD="1"/>
</file>

<file path=xl/ctrlProps/ctrlProp173.xml><?xml version="1.0" encoding="utf-8"?>
<formControlPr xmlns="http://schemas.microsoft.com/office/spreadsheetml/2009/9/main" objectType="CheckBox" fmlaLink="$E$34" lockText="1" noThreeD="1"/>
</file>

<file path=xl/ctrlProps/ctrlProp174.xml><?xml version="1.0" encoding="utf-8"?>
<formControlPr xmlns="http://schemas.microsoft.com/office/spreadsheetml/2009/9/main" objectType="CheckBox" fmlaLink="$AD$32" lockText="1" noThreeD="1"/>
</file>

<file path=xl/ctrlProps/ctrlProp175.xml><?xml version="1.0" encoding="utf-8"?>
<formControlPr xmlns="http://schemas.microsoft.com/office/spreadsheetml/2009/9/main" objectType="CheckBox" fmlaLink="$AD$33" lockText="1" noThreeD="1"/>
</file>

<file path=xl/ctrlProps/ctrlProp176.xml><?xml version="1.0" encoding="utf-8"?>
<formControlPr xmlns="http://schemas.microsoft.com/office/spreadsheetml/2009/9/main" objectType="CheckBox" fmlaLink="$AD$34" lockText="1" noThreeD="1"/>
</file>

<file path=xl/ctrlProps/ctrlProp177.xml><?xml version="1.0" encoding="utf-8"?>
<formControlPr xmlns="http://schemas.microsoft.com/office/spreadsheetml/2009/9/main" objectType="CheckBox" fmlaLink="$E$31" lockText="1" noThreeD="1"/>
</file>

<file path=xl/ctrlProps/ctrlProp178.xml><?xml version="1.0" encoding="utf-8"?>
<formControlPr xmlns="http://schemas.microsoft.com/office/spreadsheetml/2009/9/main" objectType="CheckBox" fmlaLink="$E$33" lockText="1" noThreeD="1"/>
</file>

<file path=xl/ctrlProps/ctrlProp179.xml><?xml version="1.0" encoding="utf-8"?>
<formControlPr xmlns="http://schemas.microsoft.com/office/spreadsheetml/2009/9/main" objectType="CheckBox" fmlaLink="$E$34" lockText="1" noThreeD="1"/>
</file>

<file path=xl/ctrlProps/ctrlProp18.xml><?xml version="1.0" encoding="utf-8"?>
<formControlPr xmlns="http://schemas.microsoft.com/office/spreadsheetml/2009/9/main" objectType="CheckBox" fmlaLink="$V$33" lockText="1" noThreeD="1"/>
</file>

<file path=xl/ctrlProps/ctrlProp180.xml><?xml version="1.0" encoding="utf-8"?>
<formControlPr xmlns="http://schemas.microsoft.com/office/spreadsheetml/2009/9/main" objectType="CheckBox" fmlaLink="$AL$31" lockText="1" noThreeD="1"/>
</file>

<file path=xl/ctrlProps/ctrlProp181.xml><?xml version="1.0" encoding="utf-8"?>
<formControlPr xmlns="http://schemas.microsoft.com/office/spreadsheetml/2009/9/main" objectType="CheckBox" fmlaLink="$AL$32" lockText="1" noThreeD="1"/>
</file>

<file path=xl/ctrlProps/ctrlProp182.xml><?xml version="1.0" encoding="utf-8"?>
<formControlPr xmlns="http://schemas.microsoft.com/office/spreadsheetml/2009/9/main" objectType="CheckBox" fmlaLink="$AL$33" lockText="1" noThreeD="1"/>
</file>

<file path=xl/ctrlProps/ctrlProp183.xml><?xml version="1.0" encoding="utf-8"?>
<formControlPr xmlns="http://schemas.microsoft.com/office/spreadsheetml/2009/9/main" objectType="CheckBox" fmlaLink="$AL$34" lockText="1" noThreeD="1"/>
</file>

<file path=xl/ctrlProps/ctrlProp184.xml><?xml version="1.0" encoding="utf-8"?>
<formControlPr xmlns="http://schemas.microsoft.com/office/spreadsheetml/2009/9/main" objectType="CheckBox" fmlaLink="$E$31" lockText="1" noThreeD="1"/>
</file>

<file path=xl/ctrlProps/ctrlProp185.xml><?xml version="1.0" encoding="utf-8"?>
<formControlPr xmlns="http://schemas.microsoft.com/office/spreadsheetml/2009/9/main" objectType="CheckBox" fmlaLink="$V$31" lockText="1" noThreeD="1"/>
</file>

<file path=xl/ctrlProps/ctrlProp186.xml><?xml version="1.0" encoding="utf-8"?>
<formControlPr xmlns="http://schemas.microsoft.com/office/spreadsheetml/2009/9/main" objectType="CheckBox" fmlaLink="$AD$31" lockText="1" noThreeD="1"/>
</file>

<file path=xl/ctrlProps/ctrlProp187.xml><?xml version="1.0" encoding="utf-8"?>
<formControlPr xmlns="http://schemas.microsoft.com/office/spreadsheetml/2009/9/main" objectType="CheckBox" fmlaLink="$E$34" lockText="1" noThreeD="1"/>
</file>

<file path=xl/ctrlProps/ctrlProp188.xml><?xml version="1.0" encoding="utf-8"?>
<formControlPr xmlns="http://schemas.microsoft.com/office/spreadsheetml/2009/9/main" objectType="CheckBox" fmlaLink="$E$31" lockText="1" noThreeD="1"/>
</file>

<file path=xl/ctrlProps/ctrlProp189.xml><?xml version="1.0" encoding="utf-8"?>
<formControlPr xmlns="http://schemas.microsoft.com/office/spreadsheetml/2009/9/main" objectType="CheckBox" fmlaLink="$N$34" lockText="1" noThreeD="1"/>
</file>

<file path=xl/ctrlProps/ctrlProp19.xml><?xml version="1.0" encoding="utf-8"?>
<formControlPr xmlns="http://schemas.microsoft.com/office/spreadsheetml/2009/9/main" objectType="CheckBox" fmlaLink="$V$35" lockText="1" noThreeD="1"/>
</file>

<file path=xl/ctrlProps/ctrlProp190.xml><?xml version="1.0" encoding="utf-8"?>
<formControlPr xmlns="http://schemas.microsoft.com/office/spreadsheetml/2009/9/main" objectType="CheckBox" fmlaLink="$M$31" lockText="1" noThreeD="1"/>
</file>

<file path=xl/ctrlProps/ctrlProp191.xml><?xml version="1.0" encoding="utf-8"?>
<formControlPr xmlns="http://schemas.microsoft.com/office/spreadsheetml/2009/9/main" objectType="CheckBox" fmlaLink="$U$33" lockText="1" noThreeD="1"/>
</file>

<file path=xl/ctrlProps/ctrlProp192.xml><?xml version="1.0" encoding="utf-8"?>
<formControlPr xmlns="http://schemas.microsoft.com/office/spreadsheetml/2009/9/main" objectType="CheckBox" fmlaLink="$U$34" lockText="1" noThreeD="1"/>
</file>

<file path=xl/ctrlProps/ctrlProp193.xml><?xml version="1.0" encoding="utf-8"?>
<formControlPr xmlns="http://schemas.microsoft.com/office/spreadsheetml/2009/9/main" objectType="CheckBox" fmlaLink="$V$32" lockText="1" noThreeD="1"/>
</file>

<file path=xl/ctrlProps/ctrlProp194.xml><?xml version="1.0" encoding="utf-8"?>
<formControlPr xmlns="http://schemas.microsoft.com/office/spreadsheetml/2009/9/main" objectType="CheckBox" fmlaLink="$V$33" lockText="1" noThreeD="1"/>
</file>

<file path=xl/ctrlProps/ctrlProp195.xml><?xml version="1.0" encoding="utf-8"?>
<formControlPr xmlns="http://schemas.microsoft.com/office/spreadsheetml/2009/9/main" objectType="CheckBox" fmlaLink="$V$35" lockText="1" noThreeD="1"/>
</file>

<file path=xl/ctrlProps/ctrlProp196.xml><?xml version="1.0" encoding="utf-8"?>
<formControlPr xmlns="http://schemas.microsoft.com/office/spreadsheetml/2009/9/main" objectType="CheckBox" fmlaLink="$U$31" lockText="1" noThreeD="1"/>
</file>

<file path=xl/ctrlProps/ctrlProp197.xml><?xml version="1.0" encoding="utf-8"?>
<formControlPr xmlns="http://schemas.microsoft.com/office/spreadsheetml/2009/9/main" objectType="CheckBox" fmlaLink="$E$33" lockText="1" noThreeD="1"/>
</file>

<file path=xl/ctrlProps/ctrlProp198.xml><?xml version="1.0" encoding="utf-8"?>
<formControlPr xmlns="http://schemas.microsoft.com/office/spreadsheetml/2009/9/main" objectType="CheckBox" fmlaLink="$E$34" lockText="1" noThreeD="1"/>
</file>

<file path=xl/ctrlProps/ctrlProp199.xml><?xml version="1.0" encoding="utf-8"?>
<formControlPr xmlns="http://schemas.microsoft.com/office/spreadsheetml/2009/9/main" objectType="CheckBox" fmlaLink="$AD$32" lockText="1" noThreeD="1"/>
</file>

<file path=xl/ctrlProps/ctrlProp2.xml><?xml version="1.0" encoding="utf-8"?>
<formControlPr xmlns="http://schemas.microsoft.com/office/spreadsheetml/2009/9/main" objectType="CheckBox" fmlaLink="$E$34" lockText="1" noThreeD="1"/>
</file>

<file path=xl/ctrlProps/ctrlProp20.xml><?xml version="1.0" encoding="utf-8"?>
<formControlPr xmlns="http://schemas.microsoft.com/office/spreadsheetml/2009/9/main" objectType="CheckBox" fmlaLink="$U$31" lockText="1" noThreeD="1"/>
</file>

<file path=xl/ctrlProps/ctrlProp200.xml><?xml version="1.0" encoding="utf-8"?>
<formControlPr xmlns="http://schemas.microsoft.com/office/spreadsheetml/2009/9/main" objectType="CheckBox" fmlaLink="$AD$33" lockText="1" noThreeD="1"/>
</file>

<file path=xl/ctrlProps/ctrlProp201.xml><?xml version="1.0" encoding="utf-8"?>
<formControlPr xmlns="http://schemas.microsoft.com/office/spreadsheetml/2009/9/main" objectType="CheckBox" fmlaLink="$AD$34" lockText="1" noThreeD="1"/>
</file>

<file path=xl/ctrlProps/ctrlProp202.xml><?xml version="1.0" encoding="utf-8"?>
<formControlPr xmlns="http://schemas.microsoft.com/office/spreadsheetml/2009/9/main" objectType="CheckBox" fmlaLink="$E$31" lockText="1" noThreeD="1"/>
</file>

<file path=xl/ctrlProps/ctrlProp203.xml><?xml version="1.0" encoding="utf-8"?>
<formControlPr xmlns="http://schemas.microsoft.com/office/spreadsheetml/2009/9/main" objectType="CheckBox" fmlaLink="$E$33" lockText="1" noThreeD="1"/>
</file>

<file path=xl/ctrlProps/ctrlProp204.xml><?xml version="1.0" encoding="utf-8"?>
<formControlPr xmlns="http://schemas.microsoft.com/office/spreadsheetml/2009/9/main" objectType="CheckBox" fmlaLink="$E$34" lockText="1" noThreeD="1"/>
</file>

<file path=xl/ctrlProps/ctrlProp205.xml><?xml version="1.0" encoding="utf-8"?>
<formControlPr xmlns="http://schemas.microsoft.com/office/spreadsheetml/2009/9/main" objectType="CheckBox" fmlaLink="$AL$31" lockText="1" noThreeD="1"/>
</file>

<file path=xl/ctrlProps/ctrlProp206.xml><?xml version="1.0" encoding="utf-8"?>
<formControlPr xmlns="http://schemas.microsoft.com/office/spreadsheetml/2009/9/main" objectType="CheckBox" fmlaLink="$AL$32" lockText="1" noThreeD="1"/>
</file>

<file path=xl/ctrlProps/ctrlProp207.xml><?xml version="1.0" encoding="utf-8"?>
<formControlPr xmlns="http://schemas.microsoft.com/office/spreadsheetml/2009/9/main" objectType="CheckBox" fmlaLink="$AL$33" lockText="1" noThreeD="1"/>
</file>

<file path=xl/ctrlProps/ctrlProp208.xml><?xml version="1.0" encoding="utf-8"?>
<formControlPr xmlns="http://schemas.microsoft.com/office/spreadsheetml/2009/9/main" objectType="CheckBox" fmlaLink="$AL$34" lockText="1" noThreeD="1"/>
</file>

<file path=xl/ctrlProps/ctrlProp209.xml><?xml version="1.0" encoding="utf-8"?>
<formControlPr xmlns="http://schemas.microsoft.com/office/spreadsheetml/2009/9/main" objectType="CheckBox" fmlaLink="$E$31" lockText="1" noThreeD="1"/>
</file>

<file path=xl/ctrlProps/ctrlProp21.xml><?xml version="1.0" encoding="utf-8"?>
<formControlPr xmlns="http://schemas.microsoft.com/office/spreadsheetml/2009/9/main" objectType="CheckBox" fmlaLink="$E$33" lockText="1" noThreeD="1"/>
</file>

<file path=xl/ctrlProps/ctrlProp210.xml><?xml version="1.0" encoding="utf-8"?>
<formControlPr xmlns="http://schemas.microsoft.com/office/spreadsheetml/2009/9/main" objectType="CheckBox" fmlaLink="$V$31" lockText="1" noThreeD="1"/>
</file>

<file path=xl/ctrlProps/ctrlProp211.xml><?xml version="1.0" encoding="utf-8"?>
<formControlPr xmlns="http://schemas.microsoft.com/office/spreadsheetml/2009/9/main" objectType="CheckBox" fmlaLink="$AD$31" lockText="1" noThreeD="1"/>
</file>

<file path=xl/ctrlProps/ctrlProp212.xml><?xml version="1.0" encoding="utf-8"?>
<formControlPr xmlns="http://schemas.microsoft.com/office/spreadsheetml/2009/9/main" objectType="CheckBox" fmlaLink="$E$34" lockText="1" noThreeD="1"/>
</file>

<file path=xl/ctrlProps/ctrlProp213.xml><?xml version="1.0" encoding="utf-8"?>
<formControlPr xmlns="http://schemas.microsoft.com/office/spreadsheetml/2009/9/main" objectType="CheckBox" fmlaLink="$E$31" lockText="1" noThreeD="1"/>
</file>

<file path=xl/ctrlProps/ctrlProp214.xml><?xml version="1.0" encoding="utf-8"?>
<formControlPr xmlns="http://schemas.microsoft.com/office/spreadsheetml/2009/9/main" objectType="CheckBox" fmlaLink="$N$34" lockText="1" noThreeD="1"/>
</file>

<file path=xl/ctrlProps/ctrlProp215.xml><?xml version="1.0" encoding="utf-8"?>
<formControlPr xmlns="http://schemas.microsoft.com/office/spreadsheetml/2009/9/main" objectType="CheckBox" fmlaLink="$M$31" lockText="1" noThreeD="1"/>
</file>

<file path=xl/ctrlProps/ctrlProp216.xml><?xml version="1.0" encoding="utf-8"?>
<formControlPr xmlns="http://schemas.microsoft.com/office/spreadsheetml/2009/9/main" objectType="CheckBox" fmlaLink="$U$33" lockText="1" noThreeD="1"/>
</file>

<file path=xl/ctrlProps/ctrlProp217.xml><?xml version="1.0" encoding="utf-8"?>
<formControlPr xmlns="http://schemas.microsoft.com/office/spreadsheetml/2009/9/main" objectType="CheckBox" fmlaLink="$U$34" lockText="1" noThreeD="1"/>
</file>

<file path=xl/ctrlProps/ctrlProp218.xml><?xml version="1.0" encoding="utf-8"?>
<formControlPr xmlns="http://schemas.microsoft.com/office/spreadsheetml/2009/9/main" objectType="CheckBox" fmlaLink="$V$32" lockText="1" noThreeD="1"/>
</file>

<file path=xl/ctrlProps/ctrlProp219.xml><?xml version="1.0" encoding="utf-8"?>
<formControlPr xmlns="http://schemas.microsoft.com/office/spreadsheetml/2009/9/main" objectType="CheckBox" fmlaLink="$V$33" lockText="1" noThreeD="1"/>
</file>

<file path=xl/ctrlProps/ctrlProp22.xml><?xml version="1.0" encoding="utf-8"?>
<formControlPr xmlns="http://schemas.microsoft.com/office/spreadsheetml/2009/9/main" objectType="CheckBox" fmlaLink="$E$34" lockText="1" noThreeD="1"/>
</file>

<file path=xl/ctrlProps/ctrlProp220.xml><?xml version="1.0" encoding="utf-8"?>
<formControlPr xmlns="http://schemas.microsoft.com/office/spreadsheetml/2009/9/main" objectType="CheckBox" fmlaLink="$V$35" lockText="1" noThreeD="1"/>
</file>

<file path=xl/ctrlProps/ctrlProp221.xml><?xml version="1.0" encoding="utf-8"?>
<formControlPr xmlns="http://schemas.microsoft.com/office/spreadsheetml/2009/9/main" objectType="CheckBox" fmlaLink="$U$31" lockText="1" noThreeD="1"/>
</file>

<file path=xl/ctrlProps/ctrlProp222.xml><?xml version="1.0" encoding="utf-8"?>
<formControlPr xmlns="http://schemas.microsoft.com/office/spreadsheetml/2009/9/main" objectType="CheckBox" fmlaLink="$E$33" lockText="1" noThreeD="1"/>
</file>

<file path=xl/ctrlProps/ctrlProp223.xml><?xml version="1.0" encoding="utf-8"?>
<formControlPr xmlns="http://schemas.microsoft.com/office/spreadsheetml/2009/9/main" objectType="CheckBox" fmlaLink="$E$34" lockText="1" noThreeD="1"/>
</file>

<file path=xl/ctrlProps/ctrlProp224.xml><?xml version="1.0" encoding="utf-8"?>
<formControlPr xmlns="http://schemas.microsoft.com/office/spreadsheetml/2009/9/main" objectType="CheckBox" fmlaLink="$AD$32" lockText="1" noThreeD="1"/>
</file>

<file path=xl/ctrlProps/ctrlProp225.xml><?xml version="1.0" encoding="utf-8"?>
<formControlPr xmlns="http://schemas.microsoft.com/office/spreadsheetml/2009/9/main" objectType="CheckBox" fmlaLink="$AD$33" lockText="1" noThreeD="1"/>
</file>

<file path=xl/ctrlProps/ctrlProp226.xml><?xml version="1.0" encoding="utf-8"?>
<formControlPr xmlns="http://schemas.microsoft.com/office/spreadsheetml/2009/9/main" objectType="CheckBox" fmlaLink="$AD$34" lockText="1" noThreeD="1"/>
</file>

<file path=xl/ctrlProps/ctrlProp227.xml><?xml version="1.0" encoding="utf-8"?>
<formControlPr xmlns="http://schemas.microsoft.com/office/spreadsheetml/2009/9/main" objectType="CheckBox" fmlaLink="$E$31" lockText="1" noThreeD="1"/>
</file>

<file path=xl/ctrlProps/ctrlProp228.xml><?xml version="1.0" encoding="utf-8"?>
<formControlPr xmlns="http://schemas.microsoft.com/office/spreadsheetml/2009/9/main" objectType="CheckBox" fmlaLink="$E$33" lockText="1" noThreeD="1"/>
</file>

<file path=xl/ctrlProps/ctrlProp229.xml><?xml version="1.0" encoding="utf-8"?>
<formControlPr xmlns="http://schemas.microsoft.com/office/spreadsheetml/2009/9/main" objectType="CheckBox" fmlaLink="$E$34" lockText="1" noThreeD="1"/>
</file>

<file path=xl/ctrlProps/ctrlProp23.xml><?xml version="1.0" encoding="utf-8"?>
<formControlPr xmlns="http://schemas.microsoft.com/office/spreadsheetml/2009/9/main" objectType="CheckBox" fmlaLink="$AD$32" lockText="1" noThreeD="1"/>
</file>

<file path=xl/ctrlProps/ctrlProp230.xml><?xml version="1.0" encoding="utf-8"?>
<formControlPr xmlns="http://schemas.microsoft.com/office/spreadsheetml/2009/9/main" objectType="CheckBox" fmlaLink="$AL$31" lockText="1" noThreeD="1"/>
</file>

<file path=xl/ctrlProps/ctrlProp231.xml><?xml version="1.0" encoding="utf-8"?>
<formControlPr xmlns="http://schemas.microsoft.com/office/spreadsheetml/2009/9/main" objectType="CheckBox" fmlaLink="$AL$32" lockText="1" noThreeD="1"/>
</file>

<file path=xl/ctrlProps/ctrlProp232.xml><?xml version="1.0" encoding="utf-8"?>
<formControlPr xmlns="http://schemas.microsoft.com/office/spreadsheetml/2009/9/main" objectType="CheckBox" fmlaLink="$AL$33" lockText="1" noThreeD="1"/>
</file>

<file path=xl/ctrlProps/ctrlProp233.xml><?xml version="1.0" encoding="utf-8"?>
<formControlPr xmlns="http://schemas.microsoft.com/office/spreadsheetml/2009/9/main" objectType="CheckBox" fmlaLink="$AL$34" lockText="1" noThreeD="1"/>
</file>

<file path=xl/ctrlProps/ctrlProp234.xml><?xml version="1.0" encoding="utf-8"?>
<formControlPr xmlns="http://schemas.microsoft.com/office/spreadsheetml/2009/9/main" objectType="CheckBox" fmlaLink="$E$31" lockText="1" noThreeD="1"/>
</file>

<file path=xl/ctrlProps/ctrlProp235.xml><?xml version="1.0" encoding="utf-8"?>
<formControlPr xmlns="http://schemas.microsoft.com/office/spreadsheetml/2009/9/main" objectType="CheckBox" fmlaLink="$V$31" lockText="1" noThreeD="1"/>
</file>

<file path=xl/ctrlProps/ctrlProp236.xml><?xml version="1.0" encoding="utf-8"?>
<formControlPr xmlns="http://schemas.microsoft.com/office/spreadsheetml/2009/9/main" objectType="CheckBox" fmlaLink="$AD$31" lockText="1" noThreeD="1"/>
</file>

<file path=xl/ctrlProps/ctrlProp237.xml><?xml version="1.0" encoding="utf-8"?>
<formControlPr xmlns="http://schemas.microsoft.com/office/spreadsheetml/2009/9/main" objectType="CheckBox" fmlaLink="$E$34" lockText="1" noThreeD="1"/>
</file>

<file path=xl/ctrlProps/ctrlProp238.xml><?xml version="1.0" encoding="utf-8"?>
<formControlPr xmlns="http://schemas.microsoft.com/office/spreadsheetml/2009/9/main" objectType="CheckBox" fmlaLink="$E$31" lockText="1" noThreeD="1"/>
</file>

<file path=xl/ctrlProps/ctrlProp239.xml><?xml version="1.0" encoding="utf-8"?>
<formControlPr xmlns="http://schemas.microsoft.com/office/spreadsheetml/2009/9/main" objectType="CheckBox" fmlaLink="$N$34" lockText="1" noThreeD="1"/>
</file>

<file path=xl/ctrlProps/ctrlProp24.xml><?xml version="1.0" encoding="utf-8"?>
<formControlPr xmlns="http://schemas.microsoft.com/office/spreadsheetml/2009/9/main" objectType="CheckBox" fmlaLink="$AD$33" lockText="1" noThreeD="1"/>
</file>

<file path=xl/ctrlProps/ctrlProp240.xml><?xml version="1.0" encoding="utf-8"?>
<formControlPr xmlns="http://schemas.microsoft.com/office/spreadsheetml/2009/9/main" objectType="CheckBox" fmlaLink="$M$31" lockText="1" noThreeD="1"/>
</file>

<file path=xl/ctrlProps/ctrlProp241.xml><?xml version="1.0" encoding="utf-8"?>
<formControlPr xmlns="http://schemas.microsoft.com/office/spreadsheetml/2009/9/main" objectType="CheckBox" fmlaLink="$U$33" lockText="1" noThreeD="1"/>
</file>

<file path=xl/ctrlProps/ctrlProp242.xml><?xml version="1.0" encoding="utf-8"?>
<formControlPr xmlns="http://schemas.microsoft.com/office/spreadsheetml/2009/9/main" objectType="CheckBox" fmlaLink="$U$34" lockText="1" noThreeD="1"/>
</file>

<file path=xl/ctrlProps/ctrlProp243.xml><?xml version="1.0" encoding="utf-8"?>
<formControlPr xmlns="http://schemas.microsoft.com/office/spreadsheetml/2009/9/main" objectType="CheckBox" fmlaLink="$V$32" lockText="1" noThreeD="1"/>
</file>

<file path=xl/ctrlProps/ctrlProp244.xml><?xml version="1.0" encoding="utf-8"?>
<formControlPr xmlns="http://schemas.microsoft.com/office/spreadsheetml/2009/9/main" objectType="CheckBox" fmlaLink="$V$33" lockText="1" noThreeD="1"/>
</file>

<file path=xl/ctrlProps/ctrlProp245.xml><?xml version="1.0" encoding="utf-8"?>
<formControlPr xmlns="http://schemas.microsoft.com/office/spreadsheetml/2009/9/main" objectType="CheckBox" fmlaLink="$V$35" lockText="1" noThreeD="1"/>
</file>

<file path=xl/ctrlProps/ctrlProp246.xml><?xml version="1.0" encoding="utf-8"?>
<formControlPr xmlns="http://schemas.microsoft.com/office/spreadsheetml/2009/9/main" objectType="CheckBox" fmlaLink="$U$31" lockText="1" noThreeD="1"/>
</file>

<file path=xl/ctrlProps/ctrlProp247.xml><?xml version="1.0" encoding="utf-8"?>
<formControlPr xmlns="http://schemas.microsoft.com/office/spreadsheetml/2009/9/main" objectType="CheckBox" fmlaLink="$E$33" lockText="1" noThreeD="1"/>
</file>

<file path=xl/ctrlProps/ctrlProp248.xml><?xml version="1.0" encoding="utf-8"?>
<formControlPr xmlns="http://schemas.microsoft.com/office/spreadsheetml/2009/9/main" objectType="CheckBox" fmlaLink="$E$34" lockText="1" noThreeD="1"/>
</file>

<file path=xl/ctrlProps/ctrlProp249.xml><?xml version="1.0" encoding="utf-8"?>
<formControlPr xmlns="http://schemas.microsoft.com/office/spreadsheetml/2009/9/main" objectType="CheckBox" fmlaLink="$AD$32" lockText="1" noThreeD="1"/>
</file>

<file path=xl/ctrlProps/ctrlProp25.xml><?xml version="1.0" encoding="utf-8"?>
<formControlPr xmlns="http://schemas.microsoft.com/office/spreadsheetml/2009/9/main" objectType="CheckBox" fmlaLink="$AD$34" lockText="1" noThreeD="1"/>
</file>

<file path=xl/ctrlProps/ctrlProp250.xml><?xml version="1.0" encoding="utf-8"?>
<formControlPr xmlns="http://schemas.microsoft.com/office/spreadsheetml/2009/9/main" objectType="CheckBox" fmlaLink="$AD$33" lockText="1" noThreeD="1"/>
</file>

<file path=xl/ctrlProps/ctrlProp251.xml><?xml version="1.0" encoding="utf-8"?>
<formControlPr xmlns="http://schemas.microsoft.com/office/spreadsheetml/2009/9/main" objectType="CheckBox" fmlaLink="$AD$34" lockText="1" noThreeD="1"/>
</file>

<file path=xl/ctrlProps/ctrlProp252.xml><?xml version="1.0" encoding="utf-8"?>
<formControlPr xmlns="http://schemas.microsoft.com/office/spreadsheetml/2009/9/main" objectType="CheckBox" fmlaLink="$E$31" lockText="1" noThreeD="1"/>
</file>

<file path=xl/ctrlProps/ctrlProp253.xml><?xml version="1.0" encoding="utf-8"?>
<formControlPr xmlns="http://schemas.microsoft.com/office/spreadsheetml/2009/9/main" objectType="CheckBox" fmlaLink="$E$33" lockText="1" noThreeD="1"/>
</file>

<file path=xl/ctrlProps/ctrlProp254.xml><?xml version="1.0" encoding="utf-8"?>
<formControlPr xmlns="http://schemas.microsoft.com/office/spreadsheetml/2009/9/main" objectType="CheckBox" fmlaLink="$E$34" lockText="1" noThreeD="1"/>
</file>

<file path=xl/ctrlProps/ctrlProp255.xml><?xml version="1.0" encoding="utf-8"?>
<formControlPr xmlns="http://schemas.microsoft.com/office/spreadsheetml/2009/9/main" objectType="CheckBox" fmlaLink="$AL$31" lockText="1" noThreeD="1"/>
</file>

<file path=xl/ctrlProps/ctrlProp256.xml><?xml version="1.0" encoding="utf-8"?>
<formControlPr xmlns="http://schemas.microsoft.com/office/spreadsheetml/2009/9/main" objectType="CheckBox" fmlaLink="$AL$32" lockText="1" noThreeD="1"/>
</file>

<file path=xl/ctrlProps/ctrlProp257.xml><?xml version="1.0" encoding="utf-8"?>
<formControlPr xmlns="http://schemas.microsoft.com/office/spreadsheetml/2009/9/main" objectType="CheckBox" fmlaLink="$AL$33" lockText="1" noThreeD="1"/>
</file>

<file path=xl/ctrlProps/ctrlProp258.xml><?xml version="1.0" encoding="utf-8"?>
<formControlPr xmlns="http://schemas.microsoft.com/office/spreadsheetml/2009/9/main" objectType="CheckBox" fmlaLink="$AL$34" lockText="1" noThreeD="1"/>
</file>

<file path=xl/ctrlProps/ctrlProp259.xml><?xml version="1.0" encoding="utf-8"?>
<formControlPr xmlns="http://schemas.microsoft.com/office/spreadsheetml/2009/9/main" objectType="CheckBox" fmlaLink="$E$31" lockText="1" noThreeD="1"/>
</file>

<file path=xl/ctrlProps/ctrlProp26.xml><?xml version="1.0" encoding="utf-8"?>
<formControlPr xmlns="http://schemas.microsoft.com/office/spreadsheetml/2009/9/main" objectType="CheckBox" checked="Checked" fmlaLink="$E$31" lockText="1" noThreeD="1"/>
</file>

<file path=xl/ctrlProps/ctrlProp260.xml><?xml version="1.0" encoding="utf-8"?>
<formControlPr xmlns="http://schemas.microsoft.com/office/spreadsheetml/2009/9/main" objectType="CheckBox" fmlaLink="$V$31" lockText="1" noThreeD="1"/>
</file>

<file path=xl/ctrlProps/ctrlProp261.xml><?xml version="1.0" encoding="utf-8"?>
<formControlPr xmlns="http://schemas.microsoft.com/office/spreadsheetml/2009/9/main" objectType="CheckBox" fmlaLink="$AD$31" lockText="1" noThreeD="1"/>
</file>

<file path=xl/ctrlProps/ctrlProp262.xml><?xml version="1.0" encoding="utf-8"?>
<formControlPr xmlns="http://schemas.microsoft.com/office/spreadsheetml/2009/9/main" objectType="CheckBox" fmlaLink="$E$34" lockText="1" noThreeD="1"/>
</file>

<file path=xl/ctrlProps/ctrlProp263.xml><?xml version="1.0" encoding="utf-8"?>
<formControlPr xmlns="http://schemas.microsoft.com/office/spreadsheetml/2009/9/main" objectType="CheckBox" fmlaLink="$F$31" lockText="1" noThreeD="1"/>
</file>

<file path=xl/ctrlProps/ctrlProp264.xml><?xml version="1.0" encoding="utf-8"?>
<formControlPr xmlns="http://schemas.microsoft.com/office/spreadsheetml/2009/9/main" objectType="CheckBox" fmlaLink="$E$31" lockText="1" noThreeD="1"/>
</file>

<file path=xl/ctrlProps/ctrlProp265.xml><?xml version="1.0" encoding="utf-8"?>
<formControlPr xmlns="http://schemas.microsoft.com/office/spreadsheetml/2009/9/main" objectType="CheckBox" fmlaLink="$N$31" lockText="1" noThreeD="1"/>
</file>

<file path=xl/ctrlProps/ctrlProp266.xml><?xml version="1.0" encoding="utf-8"?>
<formControlPr xmlns="http://schemas.microsoft.com/office/spreadsheetml/2009/9/main" objectType="CheckBox" fmlaLink="$N$34" lockText="1" noThreeD="1"/>
</file>

<file path=xl/ctrlProps/ctrlProp267.xml><?xml version="1.0" encoding="utf-8"?>
<formControlPr xmlns="http://schemas.microsoft.com/office/spreadsheetml/2009/9/main" objectType="CheckBox" fmlaLink="$M$31" lockText="1" noThreeD="1"/>
</file>

<file path=xl/ctrlProps/ctrlProp268.xml><?xml version="1.0" encoding="utf-8"?>
<formControlPr xmlns="http://schemas.microsoft.com/office/spreadsheetml/2009/9/main" objectType="CheckBox" fmlaLink="$U$33" lockText="1" noThreeD="1"/>
</file>

<file path=xl/ctrlProps/ctrlProp269.xml><?xml version="1.0" encoding="utf-8"?>
<formControlPr xmlns="http://schemas.microsoft.com/office/spreadsheetml/2009/9/main" objectType="CheckBox" fmlaLink="$U$34" lockText="1" noThreeD="1"/>
</file>

<file path=xl/ctrlProps/ctrlProp27.xml><?xml version="1.0" encoding="utf-8"?>
<formControlPr xmlns="http://schemas.microsoft.com/office/spreadsheetml/2009/9/main" objectType="CheckBox" fmlaLink="$E$33" lockText="1" noThreeD="1"/>
</file>

<file path=xl/ctrlProps/ctrlProp270.xml><?xml version="1.0" encoding="utf-8"?>
<formControlPr xmlns="http://schemas.microsoft.com/office/spreadsheetml/2009/9/main" objectType="CheckBox" fmlaLink="$V$32" lockText="1" noThreeD="1"/>
</file>

<file path=xl/ctrlProps/ctrlProp271.xml><?xml version="1.0" encoding="utf-8"?>
<formControlPr xmlns="http://schemas.microsoft.com/office/spreadsheetml/2009/9/main" objectType="CheckBox" fmlaLink="$V$33" lockText="1" noThreeD="1"/>
</file>

<file path=xl/ctrlProps/ctrlProp272.xml><?xml version="1.0" encoding="utf-8"?>
<formControlPr xmlns="http://schemas.microsoft.com/office/spreadsheetml/2009/9/main" objectType="CheckBox" fmlaLink="$V$35" lockText="1" noThreeD="1"/>
</file>

<file path=xl/ctrlProps/ctrlProp273.xml><?xml version="1.0" encoding="utf-8"?>
<formControlPr xmlns="http://schemas.microsoft.com/office/spreadsheetml/2009/9/main" objectType="CheckBox" fmlaLink="$U$31" lockText="1" noThreeD="1"/>
</file>

<file path=xl/ctrlProps/ctrlProp274.xml><?xml version="1.0" encoding="utf-8"?>
<formControlPr xmlns="http://schemas.microsoft.com/office/spreadsheetml/2009/9/main" objectType="CheckBox" fmlaLink="$E$33" lockText="1" noThreeD="1"/>
</file>

<file path=xl/ctrlProps/ctrlProp275.xml><?xml version="1.0" encoding="utf-8"?>
<formControlPr xmlns="http://schemas.microsoft.com/office/spreadsheetml/2009/9/main" objectType="CheckBox" fmlaLink="$E$34" lockText="1" noThreeD="1"/>
</file>

<file path=xl/ctrlProps/ctrlProp276.xml><?xml version="1.0" encoding="utf-8"?>
<formControlPr xmlns="http://schemas.microsoft.com/office/spreadsheetml/2009/9/main" objectType="CheckBox" fmlaLink="$AD$32" lockText="1" noThreeD="1"/>
</file>

<file path=xl/ctrlProps/ctrlProp277.xml><?xml version="1.0" encoding="utf-8"?>
<formControlPr xmlns="http://schemas.microsoft.com/office/spreadsheetml/2009/9/main" objectType="CheckBox" fmlaLink="$AD$33" lockText="1" noThreeD="1"/>
</file>

<file path=xl/ctrlProps/ctrlProp278.xml><?xml version="1.0" encoding="utf-8"?>
<formControlPr xmlns="http://schemas.microsoft.com/office/spreadsheetml/2009/9/main" objectType="CheckBox" fmlaLink="$AD$34" lockText="1" noThreeD="1"/>
</file>

<file path=xl/ctrlProps/ctrlProp279.xml><?xml version="1.0" encoding="utf-8"?>
<formControlPr xmlns="http://schemas.microsoft.com/office/spreadsheetml/2009/9/main" objectType="CheckBox" fmlaLink="$E$31" lockText="1" noThreeD="1"/>
</file>

<file path=xl/ctrlProps/ctrlProp28.xml><?xml version="1.0" encoding="utf-8"?>
<formControlPr xmlns="http://schemas.microsoft.com/office/spreadsheetml/2009/9/main" objectType="CheckBox" fmlaLink="$E$34" lockText="1" noThreeD="1"/>
</file>

<file path=xl/ctrlProps/ctrlProp280.xml><?xml version="1.0" encoding="utf-8"?>
<formControlPr xmlns="http://schemas.microsoft.com/office/spreadsheetml/2009/9/main" objectType="CheckBox" fmlaLink="$E$33" lockText="1" noThreeD="1"/>
</file>

<file path=xl/ctrlProps/ctrlProp281.xml><?xml version="1.0" encoding="utf-8"?>
<formControlPr xmlns="http://schemas.microsoft.com/office/spreadsheetml/2009/9/main" objectType="CheckBox" fmlaLink="$E$34" lockText="1" noThreeD="1"/>
</file>

<file path=xl/ctrlProps/ctrlProp282.xml><?xml version="1.0" encoding="utf-8"?>
<formControlPr xmlns="http://schemas.microsoft.com/office/spreadsheetml/2009/9/main" objectType="CheckBox" fmlaLink="$AL$31" lockText="1" noThreeD="1"/>
</file>

<file path=xl/ctrlProps/ctrlProp283.xml><?xml version="1.0" encoding="utf-8"?>
<formControlPr xmlns="http://schemas.microsoft.com/office/spreadsheetml/2009/9/main" objectType="CheckBox" fmlaLink="$AL$32" lockText="1" noThreeD="1"/>
</file>

<file path=xl/ctrlProps/ctrlProp284.xml><?xml version="1.0" encoding="utf-8"?>
<formControlPr xmlns="http://schemas.microsoft.com/office/spreadsheetml/2009/9/main" objectType="CheckBox" fmlaLink="$AL$33" lockText="1" noThreeD="1"/>
</file>

<file path=xl/ctrlProps/ctrlProp285.xml><?xml version="1.0" encoding="utf-8"?>
<formControlPr xmlns="http://schemas.microsoft.com/office/spreadsheetml/2009/9/main" objectType="CheckBox" fmlaLink="$AL$34" lockText="1" noThreeD="1"/>
</file>

<file path=xl/ctrlProps/ctrlProp286.xml><?xml version="1.0" encoding="utf-8"?>
<formControlPr xmlns="http://schemas.microsoft.com/office/spreadsheetml/2009/9/main" objectType="CheckBox" fmlaLink="$E$31" lockText="1" noThreeD="1"/>
</file>

<file path=xl/ctrlProps/ctrlProp287.xml><?xml version="1.0" encoding="utf-8"?>
<formControlPr xmlns="http://schemas.microsoft.com/office/spreadsheetml/2009/9/main" objectType="CheckBox" fmlaLink="$V$31" lockText="1" noThreeD="1"/>
</file>

<file path=xl/ctrlProps/ctrlProp288.xml><?xml version="1.0" encoding="utf-8"?>
<formControlPr xmlns="http://schemas.microsoft.com/office/spreadsheetml/2009/9/main" objectType="CheckBox" fmlaLink="$AD$31" lockText="1" noThreeD="1"/>
</file>

<file path=xl/ctrlProps/ctrlProp289.xml><?xml version="1.0" encoding="utf-8"?>
<formControlPr xmlns="http://schemas.microsoft.com/office/spreadsheetml/2009/9/main" objectType="CheckBox" fmlaLink="$E$33" lockText="1" noThreeD="1"/>
</file>

<file path=xl/ctrlProps/ctrlProp29.xml><?xml version="1.0" encoding="utf-8"?>
<formControlPr xmlns="http://schemas.microsoft.com/office/spreadsheetml/2009/9/main" objectType="CheckBox" fmlaLink="$AL$31" lockText="1" noThreeD="1"/>
</file>

<file path=xl/ctrlProps/ctrlProp290.xml><?xml version="1.0" encoding="utf-8"?>
<formControlPr xmlns="http://schemas.microsoft.com/office/spreadsheetml/2009/9/main" objectType="CheckBox" fmlaLink="$E$34" lockText="1" noThreeD="1"/>
</file>

<file path=xl/ctrlProps/ctrlProp291.xml><?xml version="1.0" encoding="utf-8"?>
<formControlPr xmlns="http://schemas.microsoft.com/office/spreadsheetml/2009/9/main" objectType="CheckBox" fmlaLink="$F$31" lockText="1" noThreeD="1"/>
</file>

<file path=xl/ctrlProps/ctrlProp292.xml><?xml version="1.0" encoding="utf-8"?>
<formControlPr xmlns="http://schemas.microsoft.com/office/spreadsheetml/2009/9/main" objectType="CheckBox" fmlaLink="$F$32" lockText="1" noThreeD="1"/>
</file>

<file path=xl/ctrlProps/ctrlProp293.xml><?xml version="1.0" encoding="utf-8"?>
<formControlPr xmlns="http://schemas.microsoft.com/office/spreadsheetml/2009/9/main" objectType="CheckBox" fmlaLink="$F$33" lockText="1" noThreeD="1"/>
</file>

<file path=xl/ctrlProps/ctrlProp294.xml><?xml version="1.0" encoding="utf-8"?>
<formControlPr xmlns="http://schemas.microsoft.com/office/spreadsheetml/2009/9/main" objectType="CheckBox" fmlaLink="$F$34" lockText="1" noThreeD="1"/>
</file>

<file path=xl/ctrlProps/ctrlProp295.xml><?xml version="1.0" encoding="utf-8"?>
<formControlPr xmlns="http://schemas.microsoft.com/office/spreadsheetml/2009/9/main" objectType="CheckBox" fmlaLink="$E$31" lockText="1" noThreeD="1"/>
</file>

<file path=xl/ctrlProps/ctrlProp296.xml><?xml version="1.0" encoding="utf-8"?>
<formControlPr xmlns="http://schemas.microsoft.com/office/spreadsheetml/2009/9/main" objectType="CheckBox" fmlaLink="$M$33" lockText="1" noThreeD="1"/>
</file>

<file path=xl/ctrlProps/ctrlProp297.xml><?xml version="1.0" encoding="utf-8"?>
<formControlPr xmlns="http://schemas.microsoft.com/office/spreadsheetml/2009/9/main" objectType="CheckBox" fmlaLink="$M$34" lockText="1" noThreeD="1"/>
</file>

<file path=xl/ctrlProps/ctrlProp298.xml><?xml version="1.0" encoding="utf-8"?>
<formControlPr xmlns="http://schemas.microsoft.com/office/spreadsheetml/2009/9/main" objectType="CheckBox" fmlaLink="$N$31" lockText="1" noThreeD="1"/>
</file>

<file path=xl/ctrlProps/ctrlProp299.xml><?xml version="1.0" encoding="utf-8"?>
<formControlPr xmlns="http://schemas.microsoft.com/office/spreadsheetml/2009/9/main" objectType="CheckBox" fmlaLink="$N$32" lockText="1" noThreeD="1"/>
</file>

<file path=xl/ctrlProps/ctrlProp3.xml><?xml version="1.0" encoding="utf-8"?>
<formControlPr xmlns="http://schemas.microsoft.com/office/spreadsheetml/2009/9/main" objectType="CheckBox" checked="Checked" fmlaLink="$F$31" lockText="1" noThreeD="1"/>
</file>

<file path=xl/ctrlProps/ctrlProp30.xml><?xml version="1.0" encoding="utf-8"?>
<formControlPr xmlns="http://schemas.microsoft.com/office/spreadsheetml/2009/9/main" objectType="CheckBox" fmlaLink="$AL$32" lockText="1" noThreeD="1"/>
</file>

<file path=xl/ctrlProps/ctrlProp300.xml><?xml version="1.0" encoding="utf-8"?>
<formControlPr xmlns="http://schemas.microsoft.com/office/spreadsheetml/2009/9/main" objectType="CheckBox" fmlaLink="$N$33" lockText="1" noThreeD="1"/>
</file>

<file path=xl/ctrlProps/ctrlProp301.xml><?xml version="1.0" encoding="utf-8"?>
<formControlPr xmlns="http://schemas.microsoft.com/office/spreadsheetml/2009/9/main" objectType="CheckBox" fmlaLink="$N$34" lockText="1" noThreeD="1"/>
</file>

<file path=xl/ctrlProps/ctrlProp302.xml><?xml version="1.0" encoding="utf-8"?>
<formControlPr xmlns="http://schemas.microsoft.com/office/spreadsheetml/2009/9/main" objectType="CheckBox" fmlaLink="$M$31" lockText="1" noThreeD="1"/>
</file>

<file path=xl/ctrlProps/ctrlProp303.xml><?xml version="1.0" encoding="utf-8"?>
<formControlPr xmlns="http://schemas.microsoft.com/office/spreadsheetml/2009/9/main" objectType="CheckBox" fmlaLink="$U$33" lockText="1" noThreeD="1"/>
</file>

<file path=xl/ctrlProps/ctrlProp304.xml><?xml version="1.0" encoding="utf-8"?>
<formControlPr xmlns="http://schemas.microsoft.com/office/spreadsheetml/2009/9/main" objectType="CheckBox" fmlaLink="$U$34" lockText="1" noThreeD="1"/>
</file>

<file path=xl/ctrlProps/ctrlProp305.xml><?xml version="1.0" encoding="utf-8"?>
<formControlPr xmlns="http://schemas.microsoft.com/office/spreadsheetml/2009/9/main" objectType="CheckBox" fmlaLink="$V$32" lockText="1" noThreeD="1"/>
</file>

<file path=xl/ctrlProps/ctrlProp306.xml><?xml version="1.0" encoding="utf-8"?>
<formControlPr xmlns="http://schemas.microsoft.com/office/spreadsheetml/2009/9/main" objectType="CheckBox" fmlaLink="$V$33" lockText="1" noThreeD="1"/>
</file>

<file path=xl/ctrlProps/ctrlProp307.xml><?xml version="1.0" encoding="utf-8"?>
<formControlPr xmlns="http://schemas.microsoft.com/office/spreadsheetml/2009/9/main" objectType="CheckBox" fmlaLink="$V$34" lockText="1" noThreeD="1"/>
</file>

<file path=xl/ctrlProps/ctrlProp308.xml><?xml version="1.0" encoding="utf-8"?>
<formControlPr xmlns="http://schemas.microsoft.com/office/spreadsheetml/2009/9/main" objectType="CheckBox" fmlaLink="$U$31" lockText="1" noThreeD="1"/>
</file>

<file path=xl/ctrlProps/ctrlProp309.xml><?xml version="1.0" encoding="utf-8"?>
<formControlPr xmlns="http://schemas.microsoft.com/office/spreadsheetml/2009/9/main" objectType="CheckBox" fmlaLink="$E$33" lockText="1" noThreeD="1"/>
</file>

<file path=xl/ctrlProps/ctrlProp31.xml><?xml version="1.0" encoding="utf-8"?>
<formControlPr xmlns="http://schemas.microsoft.com/office/spreadsheetml/2009/9/main" objectType="CheckBox" fmlaLink="$AL$33" lockText="1" noThreeD="1"/>
</file>

<file path=xl/ctrlProps/ctrlProp310.xml><?xml version="1.0" encoding="utf-8"?>
<formControlPr xmlns="http://schemas.microsoft.com/office/spreadsheetml/2009/9/main" objectType="CheckBox" fmlaLink="$E$34" lockText="1" noThreeD="1"/>
</file>

<file path=xl/ctrlProps/ctrlProp311.xml><?xml version="1.0" encoding="utf-8"?>
<formControlPr xmlns="http://schemas.microsoft.com/office/spreadsheetml/2009/9/main" objectType="CheckBox" fmlaLink="$AD$32" lockText="1" noThreeD="1"/>
</file>

<file path=xl/ctrlProps/ctrlProp312.xml><?xml version="1.0" encoding="utf-8"?>
<formControlPr xmlns="http://schemas.microsoft.com/office/spreadsheetml/2009/9/main" objectType="CheckBox" fmlaLink="$AD$33" lockText="1" noThreeD="1"/>
</file>

<file path=xl/ctrlProps/ctrlProp313.xml><?xml version="1.0" encoding="utf-8"?>
<formControlPr xmlns="http://schemas.microsoft.com/office/spreadsheetml/2009/9/main" objectType="CheckBox" fmlaLink="$AD$34" lockText="1" noThreeD="1"/>
</file>

<file path=xl/ctrlProps/ctrlProp314.xml><?xml version="1.0" encoding="utf-8"?>
<formControlPr xmlns="http://schemas.microsoft.com/office/spreadsheetml/2009/9/main" objectType="CheckBox" fmlaLink="$E$31" lockText="1" noThreeD="1"/>
</file>

<file path=xl/ctrlProps/ctrlProp315.xml><?xml version="1.0" encoding="utf-8"?>
<formControlPr xmlns="http://schemas.microsoft.com/office/spreadsheetml/2009/9/main" objectType="CheckBox" fmlaLink="$E$33" lockText="1" noThreeD="1"/>
</file>

<file path=xl/ctrlProps/ctrlProp316.xml><?xml version="1.0" encoding="utf-8"?>
<formControlPr xmlns="http://schemas.microsoft.com/office/spreadsheetml/2009/9/main" objectType="CheckBox" fmlaLink="$E$34" lockText="1" noThreeD="1"/>
</file>

<file path=xl/ctrlProps/ctrlProp317.xml><?xml version="1.0" encoding="utf-8"?>
<formControlPr xmlns="http://schemas.microsoft.com/office/spreadsheetml/2009/9/main" objectType="CheckBox" fmlaLink="$AL$31" lockText="1" noThreeD="1"/>
</file>

<file path=xl/ctrlProps/ctrlProp318.xml><?xml version="1.0" encoding="utf-8"?>
<formControlPr xmlns="http://schemas.microsoft.com/office/spreadsheetml/2009/9/main" objectType="CheckBox" fmlaLink="$AL$32" lockText="1" noThreeD="1"/>
</file>

<file path=xl/ctrlProps/ctrlProp319.xml><?xml version="1.0" encoding="utf-8"?>
<formControlPr xmlns="http://schemas.microsoft.com/office/spreadsheetml/2009/9/main" objectType="CheckBox" fmlaLink="$AL$33" lockText="1" noThreeD="1"/>
</file>

<file path=xl/ctrlProps/ctrlProp32.xml><?xml version="1.0" encoding="utf-8"?>
<formControlPr xmlns="http://schemas.microsoft.com/office/spreadsheetml/2009/9/main" objectType="CheckBox" fmlaLink="$AL$34" lockText="1" noThreeD="1"/>
</file>

<file path=xl/ctrlProps/ctrlProp320.xml><?xml version="1.0" encoding="utf-8"?>
<formControlPr xmlns="http://schemas.microsoft.com/office/spreadsheetml/2009/9/main" objectType="CheckBox" fmlaLink="$AL$34" lockText="1" noThreeD="1"/>
</file>

<file path=xl/ctrlProps/ctrlProp321.xml><?xml version="1.0" encoding="utf-8"?>
<formControlPr xmlns="http://schemas.microsoft.com/office/spreadsheetml/2009/9/main" objectType="CheckBox" fmlaLink="$E$31" lockText="1" noThreeD="1"/>
</file>

<file path=xl/ctrlProps/ctrlProp322.xml><?xml version="1.0" encoding="utf-8"?>
<formControlPr xmlns="http://schemas.microsoft.com/office/spreadsheetml/2009/9/main" objectType="CheckBox" fmlaLink="$V$31" lockText="1" noThreeD="1"/>
</file>

<file path=xl/ctrlProps/ctrlProp323.xml><?xml version="1.0" encoding="utf-8"?>
<formControlPr xmlns="http://schemas.microsoft.com/office/spreadsheetml/2009/9/main" objectType="CheckBox" fmlaLink="$AD$31" lockText="1" noThreeD="1"/>
</file>

<file path=xl/ctrlProps/ctrlProp324.xml><?xml version="1.0" encoding="utf-8"?>
<formControlPr xmlns="http://schemas.microsoft.com/office/spreadsheetml/2009/9/main" objectType="CheckBox" fmlaLink="$E$34" lockText="1" noThreeD="1"/>
</file>

<file path=xl/ctrlProps/ctrlProp325.xml><?xml version="1.0" encoding="utf-8"?>
<formControlPr xmlns="http://schemas.microsoft.com/office/spreadsheetml/2009/9/main" objectType="CheckBox" fmlaLink="$E$31" lockText="1" noThreeD="1"/>
</file>

<file path=xl/ctrlProps/ctrlProp326.xml><?xml version="1.0" encoding="utf-8"?>
<formControlPr xmlns="http://schemas.microsoft.com/office/spreadsheetml/2009/9/main" objectType="CheckBox" fmlaLink="$M$33" lockText="1" noThreeD="1"/>
</file>

<file path=xl/ctrlProps/ctrlProp327.xml><?xml version="1.0" encoding="utf-8"?>
<formControlPr xmlns="http://schemas.microsoft.com/office/spreadsheetml/2009/9/main" objectType="CheckBox" fmlaLink="$M$34" lockText="1" noThreeD="1"/>
</file>

<file path=xl/ctrlProps/ctrlProp328.xml><?xml version="1.0" encoding="utf-8"?>
<formControlPr xmlns="http://schemas.microsoft.com/office/spreadsheetml/2009/9/main" objectType="CheckBox" fmlaLink="$M$31" lockText="1" noThreeD="1"/>
</file>

<file path=xl/ctrlProps/ctrlProp329.xml><?xml version="1.0" encoding="utf-8"?>
<formControlPr xmlns="http://schemas.microsoft.com/office/spreadsheetml/2009/9/main" objectType="CheckBox" fmlaLink="$U$33" lockText="1" noThreeD="1"/>
</file>

<file path=xl/ctrlProps/ctrlProp33.xml><?xml version="1.0" encoding="utf-8"?>
<formControlPr xmlns="http://schemas.microsoft.com/office/spreadsheetml/2009/9/main" objectType="CheckBox" checked="Checked" fmlaLink="$E$31" lockText="1" noThreeD="1"/>
</file>

<file path=xl/ctrlProps/ctrlProp330.xml><?xml version="1.0" encoding="utf-8"?>
<formControlPr xmlns="http://schemas.microsoft.com/office/spreadsheetml/2009/9/main" objectType="CheckBox" fmlaLink="$U$34" lockText="1" noThreeD="1"/>
</file>

<file path=xl/ctrlProps/ctrlProp331.xml><?xml version="1.0" encoding="utf-8"?>
<formControlPr xmlns="http://schemas.microsoft.com/office/spreadsheetml/2009/9/main" objectType="CheckBox" fmlaLink="$V$32" lockText="1" noThreeD="1"/>
</file>

<file path=xl/ctrlProps/ctrlProp332.xml><?xml version="1.0" encoding="utf-8"?>
<formControlPr xmlns="http://schemas.microsoft.com/office/spreadsheetml/2009/9/main" objectType="CheckBox" fmlaLink="$V$33" lockText="1" noThreeD="1"/>
</file>

<file path=xl/ctrlProps/ctrlProp333.xml><?xml version="1.0" encoding="utf-8"?>
<formControlPr xmlns="http://schemas.microsoft.com/office/spreadsheetml/2009/9/main" objectType="CheckBox" fmlaLink="$V$35" lockText="1" noThreeD="1"/>
</file>

<file path=xl/ctrlProps/ctrlProp334.xml><?xml version="1.0" encoding="utf-8"?>
<formControlPr xmlns="http://schemas.microsoft.com/office/spreadsheetml/2009/9/main" objectType="CheckBox" fmlaLink="$U$31" lockText="1" noThreeD="1"/>
</file>

<file path=xl/ctrlProps/ctrlProp335.xml><?xml version="1.0" encoding="utf-8"?>
<formControlPr xmlns="http://schemas.microsoft.com/office/spreadsheetml/2009/9/main" objectType="CheckBox" fmlaLink="$E$33" lockText="1" noThreeD="1"/>
</file>

<file path=xl/ctrlProps/ctrlProp336.xml><?xml version="1.0" encoding="utf-8"?>
<formControlPr xmlns="http://schemas.microsoft.com/office/spreadsheetml/2009/9/main" objectType="CheckBox" fmlaLink="$E$34" lockText="1" noThreeD="1"/>
</file>

<file path=xl/ctrlProps/ctrlProp337.xml><?xml version="1.0" encoding="utf-8"?>
<formControlPr xmlns="http://schemas.microsoft.com/office/spreadsheetml/2009/9/main" objectType="CheckBox" fmlaLink="$AD$32" lockText="1" noThreeD="1"/>
</file>

<file path=xl/ctrlProps/ctrlProp338.xml><?xml version="1.0" encoding="utf-8"?>
<formControlPr xmlns="http://schemas.microsoft.com/office/spreadsheetml/2009/9/main" objectType="CheckBox" fmlaLink="$AD$33" lockText="1" noThreeD="1"/>
</file>

<file path=xl/ctrlProps/ctrlProp339.xml><?xml version="1.0" encoding="utf-8"?>
<formControlPr xmlns="http://schemas.microsoft.com/office/spreadsheetml/2009/9/main" objectType="CheckBox" fmlaLink="$AD$34" lockText="1" noThreeD="1"/>
</file>

<file path=xl/ctrlProps/ctrlProp34.xml><?xml version="1.0" encoding="utf-8"?>
<formControlPr xmlns="http://schemas.microsoft.com/office/spreadsheetml/2009/9/main" objectType="CheckBox" fmlaLink="$V$31" lockText="1" noThreeD="1"/>
</file>

<file path=xl/ctrlProps/ctrlProp340.xml><?xml version="1.0" encoding="utf-8"?>
<formControlPr xmlns="http://schemas.microsoft.com/office/spreadsheetml/2009/9/main" objectType="CheckBox" fmlaLink="$E$31" lockText="1" noThreeD="1"/>
</file>

<file path=xl/ctrlProps/ctrlProp341.xml><?xml version="1.0" encoding="utf-8"?>
<formControlPr xmlns="http://schemas.microsoft.com/office/spreadsheetml/2009/9/main" objectType="CheckBox" fmlaLink="$E$33" lockText="1" noThreeD="1"/>
</file>

<file path=xl/ctrlProps/ctrlProp342.xml><?xml version="1.0" encoding="utf-8"?>
<formControlPr xmlns="http://schemas.microsoft.com/office/spreadsheetml/2009/9/main" objectType="CheckBox" fmlaLink="$E$34" lockText="1" noThreeD="1"/>
</file>

<file path=xl/ctrlProps/ctrlProp343.xml><?xml version="1.0" encoding="utf-8"?>
<formControlPr xmlns="http://schemas.microsoft.com/office/spreadsheetml/2009/9/main" objectType="CheckBox" fmlaLink="$AL$31" lockText="1" noThreeD="1"/>
</file>

<file path=xl/ctrlProps/ctrlProp344.xml><?xml version="1.0" encoding="utf-8"?>
<formControlPr xmlns="http://schemas.microsoft.com/office/spreadsheetml/2009/9/main" objectType="CheckBox" fmlaLink="$AL$32" lockText="1" noThreeD="1"/>
</file>

<file path=xl/ctrlProps/ctrlProp345.xml><?xml version="1.0" encoding="utf-8"?>
<formControlPr xmlns="http://schemas.microsoft.com/office/spreadsheetml/2009/9/main" objectType="CheckBox" fmlaLink="$AL$33" lockText="1" noThreeD="1"/>
</file>

<file path=xl/ctrlProps/ctrlProp346.xml><?xml version="1.0" encoding="utf-8"?>
<formControlPr xmlns="http://schemas.microsoft.com/office/spreadsheetml/2009/9/main" objectType="CheckBox" fmlaLink="$AL$34" lockText="1" noThreeD="1"/>
</file>

<file path=xl/ctrlProps/ctrlProp347.xml><?xml version="1.0" encoding="utf-8"?>
<formControlPr xmlns="http://schemas.microsoft.com/office/spreadsheetml/2009/9/main" objectType="CheckBox" fmlaLink="$E$31" lockText="1" noThreeD="1"/>
</file>

<file path=xl/ctrlProps/ctrlProp348.xml><?xml version="1.0" encoding="utf-8"?>
<formControlPr xmlns="http://schemas.microsoft.com/office/spreadsheetml/2009/9/main" objectType="CheckBox" fmlaLink="$V$31" lockText="1" noThreeD="1"/>
</file>

<file path=xl/ctrlProps/ctrlProp349.xml><?xml version="1.0" encoding="utf-8"?>
<formControlPr xmlns="http://schemas.microsoft.com/office/spreadsheetml/2009/9/main" objectType="CheckBox" fmlaLink="$AD$31" lockText="1" noThreeD="1"/>
</file>

<file path=xl/ctrlProps/ctrlProp35.xml><?xml version="1.0" encoding="utf-8"?>
<formControlPr xmlns="http://schemas.microsoft.com/office/spreadsheetml/2009/9/main" objectType="CheckBox" fmlaLink="$AD$31" lockText="1" noThreeD="1"/>
</file>

<file path=xl/ctrlProps/ctrlProp350.xml><?xml version="1.0" encoding="utf-8"?>
<formControlPr xmlns="http://schemas.microsoft.com/office/spreadsheetml/2009/9/main" objectType="CheckBox" fmlaLink="$E$34" lockText="1" noThreeD="1"/>
</file>

<file path=xl/ctrlProps/ctrlProp351.xml><?xml version="1.0" encoding="utf-8"?>
<formControlPr xmlns="http://schemas.microsoft.com/office/spreadsheetml/2009/9/main" objectType="CheckBox" fmlaLink="$E$31" lockText="1" noThreeD="1"/>
</file>

<file path=xl/ctrlProps/ctrlProp352.xml><?xml version="1.0" encoding="utf-8"?>
<formControlPr xmlns="http://schemas.microsoft.com/office/spreadsheetml/2009/9/main" objectType="CheckBox" fmlaLink="$M$33" lockText="1" noThreeD="1"/>
</file>

<file path=xl/ctrlProps/ctrlProp353.xml><?xml version="1.0" encoding="utf-8"?>
<formControlPr xmlns="http://schemas.microsoft.com/office/spreadsheetml/2009/9/main" objectType="CheckBox" fmlaLink="$M$34" lockText="1" noThreeD="1"/>
</file>

<file path=xl/ctrlProps/ctrlProp354.xml><?xml version="1.0" encoding="utf-8"?>
<formControlPr xmlns="http://schemas.microsoft.com/office/spreadsheetml/2009/9/main" objectType="CheckBox" fmlaLink="$M$31" lockText="1" noThreeD="1"/>
</file>

<file path=xl/ctrlProps/ctrlProp355.xml><?xml version="1.0" encoding="utf-8"?>
<formControlPr xmlns="http://schemas.microsoft.com/office/spreadsheetml/2009/9/main" objectType="CheckBox" fmlaLink="$U$33" lockText="1" noThreeD="1"/>
</file>

<file path=xl/ctrlProps/ctrlProp356.xml><?xml version="1.0" encoding="utf-8"?>
<formControlPr xmlns="http://schemas.microsoft.com/office/spreadsheetml/2009/9/main" objectType="CheckBox" fmlaLink="$U$34" lockText="1" noThreeD="1"/>
</file>

<file path=xl/ctrlProps/ctrlProp357.xml><?xml version="1.0" encoding="utf-8"?>
<formControlPr xmlns="http://schemas.microsoft.com/office/spreadsheetml/2009/9/main" objectType="CheckBox" fmlaLink="$V$32" lockText="1" noThreeD="1"/>
</file>

<file path=xl/ctrlProps/ctrlProp358.xml><?xml version="1.0" encoding="utf-8"?>
<formControlPr xmlns="http://schemas.microsoft.com/office/spreadsheetml/2009/9/main" objectType="CheckBox" fmlaLink="$V$33" lockText="1" noThreeD="1"/>
</file>

<file path=xl/ctrlProps/ctrlProp359.xml><?xml version="1.0" encoding="utf-8"?>
<formControlPr xmlns="http://schemas.microsoft.com/office/spreadsheetml/2009/9/main" objectType="CheckBox" fmlaLink="$V$35" lockText="1" noThreeD="1"/>
</file>

<file path=xl/ctrlProps/ctrlProp36.xml><?xml version="1.0" encoding="utf-8"?>
<formControlPr xmlns="http://schemas.microsoft.com/office/spreadsheetml/2009/9/main" objectType="CheckBox" fmlaLink="$E$33" lockText="1" noThreeD="1"/>
</file>

<file path=xl/ctrlProps/ctrlProp360.xml><?xml version="1.0" encoding="utf-8"?>
<formControlPr xmlns="http://schemas.microsoft.com/office/spreadsheetml/2009/9/main" objectType="CheckBox" fmlaLink="$U$31" lockText="1" noThreeD="1"/>
</file>

<file path=xl/ctrlProps/ctrlProp361.xml><?xml version="1.0" encoding="utf-8"?>
<formControlPr xmlns="http://schemas.microsoft.com/office/spreadsheetml/2009/9/main" objectType="CheckBox" fmlaLink="$E$33" lockText="1" noThreeD="1"/>
</file>

<file path=xl/ctrlProps/ctrlProp362.xml><?xml version="1.0" encoding="utf-8"?>
<formControlPr xmlns="http://schemas.microsoft.com/office/spreadsheetml/2009/9/main" objectType="CheckBox" fmlaLink="$E$34" lockText="1" noThreeD="1"/>
</file>

<file path=xl/ctrlProps/ctrlProp363.xml><?xml version="1.0" encoding="utf-8"?>
<formControlPr xmlns="http://schemas.microsoft.com/office/spreadsheetml/2009/9/main" objectType="CheckBox" fmlaLink="$AD$32" lockText="1" noThreeD="1"/>
</file>

<file path=xl/ctrlProps/ctrlProp364.xml><?xml version="1.0" encoding="utf-8"?>
<formControlPr xmlns="http://schemas.microsoft.com/office/spreadsheetml/2009/9/main" objectType="CheckBox" fmlaLink="$AD$33" lockText="1" noThreeD="1"/>
</file>

<file path=xl/ctrlProps/ctrlProp365.xml><?xml version="1.0" encoding="utf-8"?>
<formControlPr xmlns="http://schemas.microsoft.com/office/spreadsheetml/2009/9/main" objectType="CheckBox" fmlaLink="$AD$34" lockText="1" noThreeD="1"/>
</file>

<file path=xl/ctrlProps/ctrlProp366.xml><?xml version="1.0" encoding="utf-8"?>
<formControlPr xmlns="http://schemas.microsoft.com/office/spreadsheetml/2009/9/main" objectType="CheckBox" fmlaLink="$E$31" lockText="1" noThreeD="1"/>
</file>

<file path=xl/ctrlProps/ctrlProp367.xml><?xml version="1.0" encoding="utf-8"?>
<formControlPr xmlns="http://schemas.microsoft.com/office/spreadsheetml/2009/9/main" objectType="CheckBox" fmlaLink="$E$33" lockText="1" noThreeD="1"/>
</file>

<file path=xl/ctrlProps/ctrlProp368.xml><?xml version="1.0" encoding="utf-8"?>
<formControlPr xmlns="http://schemas.microsoft.com/office/spreadsheetml/2009/9/main" objectType="CheckBox" fmlaLink="$E$34" lockText="1" noThreeD="1"/>
</file>

<file path=xl/ctrlProps/ctrlProp369.xml><?xml version="1.0" encoding="utf-8"?>
<formControlPr xmlns="http://schemas.microsoft.com/office/spreadsheetml/2009/9/main" objectType="CheckBox" fmlaLink="$AL$31" lockText="1" noThreeD="1"/>
</file>

<file path=xl/ctrlProps/ctrlProp37.xml><?xml version="1.0" encoding="utf-8"?>
<formControlPr xmlns="http://schemas.microsoft.com/office/spreadsheetml/2009/9/main" objectType="CheckBox" fmlaLink="$E$34" lockText="1" noThreeD="1"/>
</file>

<file path=xl/ctrlProps/ctrlProp370.xml><?xml version="1.0" encoding="utf-8"?>
<formControlPr xmlns="http://schemas.microsoft.com/office/spreadsheetml/2009/9/main" objectType="CheckBox" fmlaLink="$AL$32" lockText="1" noThreeD="1"/>
</file>

<file path=xl/ctrlProps/ctrlProp371.xml><?xml version="1.0" encoding="utf-8"?>
<formControlPr xmlns="http://schemas.microsoft.com/office/spreadsheetml/2009/9/main" objectType="CheckBox" fmlaLink="$AL$33" lockText="1" noThreeD="1"/>
</file>

<file path=xl/ctrlProps/ctrlProp372.xml><?xml version="1.0" encoding="utf-8"?>
<formControlPr xmlns="http://schemas.microsoft.com/office/spreadsheetml/2009/9/main" objectType="CheckBox" fmlaLink="$AL$34" lockText="1" noThreeD="1"/>
</file>

<file path=xl/ctrlProps/ctrlProp373.xml><?xml version="1.0" encoding="utf-8"?>
<formControlPr xmlns="http://schemas.microsoft.com/office/spreadsheetml/2009/9/main" objectType="CheckBox" fmlaLink="$E$31" lockText="1" noThreeD="1"/>
</file>

<file path=xl/ctrlProps/ctrlProp374.xml><?xml version="1.0" encoding="utf-8"?>
<formControlPr xmlns="http://schemas.microsoft.com/office/spreadsheetml/2009/9/main" objectType="CheckBox" fmlaLink="$V$31" lockText="1" noThreeD="1"/>
</file>

<file path=xl/ctrlProps/ctrlProp375.xml><?xml version="1.0" encoding="utf-8"?>
<formControlPr xmlns="http://schemas.microsoft.com/office/spreadsheetml/2009/9/main" objectType="CheckBox" fmlaLink="$AD$31" lockText="1" noThreeD="1"/>
</file>

<file path=xl/ctrlProps/ctrlProp376.xml><?xml version="1.0" encoding="utf-8"?>
<formControlPr xmlns="http://schemas.microsoft.com/office/spreadsheetml/2009/9/main" objectType="CheckBox" fmlaLink="$E$34" lockText="1" noThreeD="1"/>
</file>

<file path=xl/ctrlProps/ctrlProp377.xml><?xml version="1.0" encoding="utf-8"?>
<formControlPr xmlns="http://schemas.microsoft.com/office/spreadsheetml/2009/9/main" objectType="CheckBox" fmlaLink="$E$31" lockText="1" noThreeD="1"/>
</file>

<file path=xl/ctrlProps/ctrlProp378.xml><?xml version="1.0" encoding="utf-8"?>
<formControlPr xmlns="http://schemas.microsoft.com/office/spreadsheetml/2009/9/main" objectType="CheckBox" fmlaLink="$M$33" lockText="1" noThreeD="1"/>
</file>

<file path=xl/ctrlProps/ctrlProp379.xml><?xml version="1.0" encoding="utf-8"?>
<formControlPr xmlns="http://schemas.microsoft.com/office/spreadsheetml/2009/9/main" objectType="CheckBox" fmlaLink="$M$34" lockText="1" noThreeD="1"/>
</file>

<file path=xl/ctrlProps/ctrlProp38.xml><?xml version="1.0" encoding="utf-8"?>
<formControlPr xmlns="http://schemas.microsoft.com/office/spreadsheetml/2009/9/main" objectType="CheckBox" checked="Checked" fmlaLink="$F$31" lockText="1" noThreeD="1"/>
</file>

<file path=xl/ctrlProps/ctrlProp380.xml><?xml version="1.0" encoding="utf-8"?>
<formControlPr xmlns="http://schemas.microsoft.com/office/spreadsheetml/2009/9/main" objectType="CheckBox" fmlaLink="$M$31" lockText="1" noThreeD="1"/>
</file>

<file path=xl/ctrlProps/ctrlProp381.xml><?xml version="1.0" encoding="utf-8"?>
<formControlPr xmlns="http://schemas.microsoft.com/office/spreadsheetml/2009/9/main" objectType="CheckBox" fmlaLink="$U$33" lockText="1" noThreeD="1"/>
</file>

<file path=xl/ctrlProps/ctrlProp382.xml><?xml version="1.0" encoding="utf-8"?>
<formControlPr xmlns="http://schemas.microsoft.com/office/spreadsheetml/2009/9/main" objectType="CheckBox" fmlaLink="$U$34" lockText="1" noThreeD="1"/>
</file>

<file path=xl/ctrlProps/ctrlProp383.xml><?xml version="1.0" encoding="utf-8"?>
<formControlPr xmlns="http://schemas.microsoft.com/office/spreadsheetml/2009/9/main" objectType="CheckBox" fmlaLink="$V$32" lockText="1" noThreeD="1"/>
</file>

<file path=xl/ctrlProps/ctrlProp384.xml><?xml version="1.0" encoding="utf-8"?>
<formControlPr xmlns="http://schemas.microsoft.com/office/spreadsheetml/2009/9/main" objectType="CheckBox" fmlaLink="$V$33" lockText="1" noThreeD="1"/>
</file>

<file path=xl/ctrlProps/ctrlProp385.xml><?xml version="1.0" encoding="utf-8"?>
<formControlPr xmlns="http://schemas.microsoft.com/office/spreadsheetml/2009/9/main" objectType="CheckBox" fmlaLink="$V$35" lockText="1" noThreeD="1"/>
</file>

<file path=xl/ctrlProps/ctrlProp386.xml><?xml version="1.0" encoding="utf-8"?>
<formControlPr xmlns="http://schemas.microsoft.com/office/spreadsheetml/2009/9/main" objectType="CheckBox" fmlaLink="$U$31" lockText="1" noThreeD="1"/>
</file>

<file path=xl/ctrlProps/ctrlProp387.xml><?xml version="1.0" encoding="utf-8"?>
<formControlPr xmlns="http://schemas.microsoft.com/office/spreadsheetml/2009/9/main" objectType="CheckBox" fmlaLink="$E$33" lockText="1" noThreeD="1"/>
</file>

<file path=xl/ctrlProps/ctrlProp388.xml><?xml version="1.0" encoding="utf-8"?>
<formControlPr xmlns="http://schemas.microsoft.com/office/spreadsheetml/2009/9/main" objectType="CheckBox" fmlaLink="$E$34" lockText="1" noThreeD="1"/>
</file>

<file path=xl/ctrlProps/ctrlProp389.xml><?xml version="1.0" encoding="utf-8"?>
<formControlPr xmlns="http://schemas.microsoft.com/office/spreadsheetml/2009/9/main" objectType="CheckBox" fmlaLink="$AD$32" lockText="1" noThreeD="1"/>
</file>

<file path=xl/ctrlProps/ctrlProp39.xml><?xml version="1.0" encoding="utf-8"?>
<formControlPr xmlns="http://schemas.microsoft.com/office/spreadsheetml/2009/9/main" objectType="CheckBox" checked="Checked" fmlaLink="$F$32" lockText="1" noThreeD="1"/>
</file>

<file path=xl/ctrlProps/ctrlProp390.xml><?xml version="1.0" encoding="utf-8"?>
<formControlPr xmlns="http://schemas.microsoft.com/office/spreadsheetml/2009/9/main" objectType="CheckBox" fmlaLink="$AD$33" lockText="1" noThreeD="1"/>
</file>

<file path=xl/ctrlProps/ctrlProp391.xml><?xml version="1.0" encoding="utf-8"?>
<formControlPr xmlns="http://schemas.microsoft.com/office/spreadsheetml/2009/9/main" objectType="CheckBox" fmlaLink="$AD$34" lockText="1" noThreeD="1"/>
</file>

<file path=xl/ctrlProps/ctrlProp392.xml><?xml version="1.0" encoding="utf-8"?>
<formControlPr xmlns="http://schemas.microsoft.com/office/spreadsheetml/2009/9/main" objectType="CheckBox" fmlaLink="$E$31" lockText="1" noThreeD="1"/>
</file>

<file path=xl/ctrlProps/ctrlProp393.xml><?xml version="1.0" encoding="utf-8"?>
<formControlPr xmlns="http://schemas.microsoft.com/office/spreadsheetml/2009/9/main" objectType="CheckBox" fmlaLink="$E$33" lockText="1" noThreeD="1"/>
</file>

<file path=xl/ctrlProps/ctrlProp394.xml><?xml version="1.0" encoding="utf-8"?>
<formControlPr xmlns="http://schemas.microsoft.com/office/spreadsheetml/2009/9/main" objectType="CheckBox" fmlaLink="$E$34" lockText="1" noThreeD="1"/>
</file>

<file path=xl/ctrlProps/ctrlProp395.xml><?xml version="1.0" encoding="utf-8"?>
<formControlPr xmlns="http://schemas.microsoft.com/office/spreadsheetml/2009/9/main" objectType="CheckBox" fmlaLink="$AL$31" lockText="1" noThreeD="1"/>
</file>

<file path=xl/ctrlProps/ctrlProp396.xml><?xml version="1.0" encoding="utf-8"?>
<formControlPr xmlns="http://schemas.microsoft.com/office/spreadsheetml/2009/9/main" objectType="CheckBox" fmlaLink="$AL$32" lockText="1" noThreeD="1"/>
</file>

<file path=xl/ctrlProps/ctrlProp397.xml><?xml version="1.0" encoding="utf-8"?>
<formControlPr xmlns="http://schemas.microsoft.com/office/spreadsheetml/2009/9/main" objectType="CheckBox" fmlaLink="$AL$33" lockText="1" noThreeD="1"/>
</file>

<file path=xl/ctrlProps/ctrlProp398.xml><?xml version="1.0" encoding="utf-8"?>
<formControlPr xmlns="http://schemas.microsoft.com/office/spreadsheetml/2009/9/main" objectType="CheckBox" fmlaLink="$AL$34" lockText="1" noThreeD="1"/>
</file>

<file path=xl/ctrlProps/ctrlProp399.xml><?xml version="1.0" encoding="utf-8"?>
<formControlPr xmlns="http://schemas.microsoft.com/office/spreadsheetml/2009/9/main" objectType="CheckBox" fmlaLink="$E$31" lockText="1" noThreeD="1"/>
</file>

<file path=xl/ctrlProps/ctrlProp4.xml><?xml version="1.0" encoding="utf-8"?>
<formControlPr xmlns="http://schemas.microsoft.com/office/spreadsheetml/2009/9/main" objectType="CheckBox" fmlaLink="$F$32" lockText="1" noThreeD="1"/>
</file>

<file path=xl/ctrlProps/ctrlProp40.xml><?xml version="1.0" encoding="utf-8"?>
<formControlPr xmlns="http://schemas.microsoft.com/office/spreadsheetml/2009/9/main" objectType="CheckBox" checked="Checked" fmlaLink="$F$33" lockText="1" noThreeD="1"/>
</file>

<file path=xl/ctrlProps/ctrlProp400.xml><?xml version="1.0" encoding="utf-8"?>
<formControlPr xmlns="http://schemas.microsoft.com/office/spreadsheetml/2009/9/main" objectType="CheckBox" fmlaLink="$V$31" lockText="1" noThreeD="1"/>
</file>

<file path=xl/ctrlProps/ctrlProp401.xml><?xml version="1.0" encoding="utf-8"?>
<formControlPr xmlns="http://schemas.microsoft.com/office/spreadsheetml/2009/9/main" objectType="CheckBox" fmlaLink="$AD$31" lockText="1" noThreeD="1"/>
</file>

<file path=xl/ctrlProps/ctrlProp402.xml><?xml version="1.0" encoding="utf-8"?>
<formControlPr xmlns="http://schemas.microsoft.com/office/spreadsheetml/2009/9/main" objectType="CheckBox" fmlaLink="$E$34" lockText="1" noThreeD="1"/>
</file>

<file path=xl/ctrlProps/ctrlProp403.xml><?xml version="1.0" encoding="utf-8"?>
<formControlPr xmlns="http://schemas.microsoft.com/office/spreadsheetml/2009/9/main" objectType="CheckBox" fmlaLink="$E$31" lockText="1" noThreeD="1"/>
</file>

<file path=xl/ctrlProps/ctrlProp404.xml><?xml version="1.0" encoding="utf-8"?>
<formControlPr xmlns="http://schemas.microsoft.com/office/spreadsheetml/2009/9/main" objectType="CheckBox" fmlaLink="$M$33" lockText="1" noThreeD="1"/>
</file>

<file path=xl/ctrlProps/ctrlProp405.xml><?xml version="1.0" encoding="utf-8"?>
<formControlPr xmlns="http://schemas.microsoft.com/office/spreadsheetml/2009/9/main" objectType="CheckBox" fmlaLink="$M$34" lockText="1" noThreeD="1"/>
</file>

<file path=xl/ctrlProps/ctrlProp406.xml><?xml version="1.0" encoding="utf-8"?>
<formControlPr xmlns="http://schemas.microsoft.com/office/spreadsheetml/2009/9/main" objectType="CheckBox" fmlaLink="$M$31" lockText="1" noThreeD="1"/>
</file>

<file path=xl/ctrlProps/ctrlProp407.xml><?xml version="1.0" encoding="utf-8"?>
<formControlPr xmlns="http://schemas.microsoft.com/office/spreadsheetml/2009/9/main" objectType="CheckBox" fmlaLink="$U$33" lockText="1" noThreeD="1"/>
</file>

<file path=xl/ctrlProps/ctrlProp408.xml><?xml version="1.0" encoding="utf-8"?>
<formControlPr xmlns="http://schemas.microsoft.com/office/spreadsheetml/2009/9/main" objectType="CheckBox" fmlaLink="$U$34" lockText="1" noThreeD="1"/>
</file>

<file path=xl/ctrlProps/ctrlProp409.xml><?xml version="1.0" encoding="utf-8"?>
<formControlPr xmlns="http://schemas.microsoft.com/office/spreadsheetml/2009/9/main" objectType="CheckBox" fmlaLink="$V$32" lockText="1" noThreeD="1"/>
</file>

<file path=xl/ctrlProps/ctrlProp41.xml><?xml version="1.0" encoding="utf-8"?>
<formControlPr xmlns="http://schemas.microsoft.com/office/spreadsheetml/2009/9/main" objectType="CheckBox" fmlaLink="$F$34" lockText="1" noThreeD="1"/>
</file>

<file path=xl/ctrlProps/ctrlProp410.xml><?xml version="1.0" encoding="utf-8"?>
<formControlPr xmlns="http://schemas.microsoft.com/office/spreadsheetml/2009/9/main" objectType="CheckBox" fmlaLink="$V$33" lockText="1" noThreeD="1"/>
</file>

<file path=xl/ctrlProps/ctrlProp411.xml><?xml version="1.0" encoding="utf-8"?>
<formControlPr xmlns="http://schemas.microsoft.com/office/spreadsheetml/2009/9/main" objectType="CheckBox" fmlaLink="$V$35" lockText="1" noThreeD="1"/>
</file>

<file path=xl/ctrlProps/ctrlProp412.xml><?xml version="1.0" encoding="utf-8"?>
<formControlPr xmlns="http://schemas.microsoft.com/office/spreadsheetml/2009/9/main" objectType="CheckBox" fmlaLink="$U$31" lockText="1" noThreeD="1"/>
</file>

<file path=xl/ctrlProps/ctrlProp413.xml><?xml version="1.0" encoding="utf-8"?>
<formControlPr xmlns="http://schemas.microsoft.com/office/spreadsheetml/2009/9/main" objectType="CheckBox" fmlaLink="$E$33" lockText="1" noThreeD="1"/>
</file>

<file path=xl/ctrlProps/ctrlProp414.xml><?xml version="1.0" encoding="utf-8"?>
<formControlPr xmlns="http://schemas.microsoft.com/office/spreadsheetml/2009/9/main" objectType="CheckBox" fmlaLink="$E$34" lockText="1" noThreeD="1"/>
</file>

<file path=xl/ctrlProps/ctrlProp415.xml><?xml version="1.0" encoding="utf-8"?>
<formControlPr xmlns="http://schemas.microsoft.com/office/spreadsheetml/2009/9/main" objectType="CheckBox" fmlaLink="$AD$32" lockText="1" noThreeD="1"/>
</file>

<file path=xl/ctrlProps/ctrlProp416.xml><?xml version="1.0" encoding="utf-8"?>
<formControlPr xmlns="http://schemas.microsoft.com/office/spreadsheetml/2009/9/main" objectType="CheckBox" fmlaLink="$AD$33" lockText="1" noThreeD="1"/>
</file>

<file path=xl/ctrlProps/ctrlProp417.xml><?xml version="1.0" encoding="utf-8"?>
<formControlPr xmlns="http://schemas.microsoft.com/office/spreadsheetml/2009/9/main" objectType="CheckBox" fmlaLink="$AD$34" lockText="1" noThreeD="1"/>
</file>

<file path=xl/ctrlProps/ctrlProp418.xml><?xml version="1.0" encoding="utf-8"?>
<formControlPr xmlns="http://schemas.microsoft.com/office/spreadsheetml/2009/9/main" objectType="CheckBox" fmlaLink="$E$31" lockText="1" noThreeD="1"/>
</file>

<file path=xl/ctrlProps/ctrlProp419.xml><?xml version="1.0" encoding="utf-8"?>
<formControlPr xmlns="http://schemas.microsoft.com/office/spreadsheetml/2009/9/main" objectType="CheckBox" fmlaLink="$E$33" lockText="1" noThreeD="1"/>
</file>

<file path=xl/ctrlProps/ctrlProp42.xml><?xml version="1.0" encoding="utf-8"?>
<formControlPr xmlns="http://schemas.microsoft.com/office/spreadsheetml/2009/9/main" objectType="CheckBox" fmlaLink="$E$31" lockText="1" noThreeD="1"/>
</file>

<file path=xl/ctrlProps/ctrlProp420.xml><?xml version="1.0" encoding="utf-8"?>
<formControlPr xmlns="http://schemas.microsoft.com/office/spreadsheetml/2009/9/main" objectType="CheckBox" fmlaLink="$E$34" lockText="1" noThreeD="1"/>
</file>

<file path=xl/ctrlProps/ctrlProp421.xml><?xml version="1.0" encoding="utf-8"?>
<formControlPr xmlns="http://schemas.microsoft.com/office/spreadsheetml/2009/9/main" objectType="CheckBox" fmlaLink="$AL$31" lockText="1" noThreeD="1"/>
</file>

<file path=xl/ctrlProps/ctrlProp422.xml><?xml version="1.0" encoding="utf-8"?>
<formControlPr xmlns="http://schemas.microsoft.com/office/spreadsheetml/2009/9/main" objectType="CheckBox" fmlaLink="$AL$32" lockText="1" noThreeD="1"/>
</file>

<file path=xl/ctrlProps/ctrlProp423.xml><?xml version="1.0" encoding="utf-8"?>
<formControlPr xmlns="http://schemas.microsoft.com/office/spreadsheetml/2009/9/main" objectType="CheckBox" fmlaLink="$AL$33" lockText="1" noThreeD="1"/>
</file>

<file path=xl/ctrlProps/ctrlProp424.xml><?xml version="1.0" encoding="utf-8"?>
<formControlPr xmlns="http://schemas.microsoft.com/office/spreadsheetml/2009/9/main" objectType="CheckBox" fmlaLink="$AL$34" lockText="1" noThreeD="1"/>
</file>

<file path=xl/ctrlProps/ctrlProp425.xml><?xml version="1.0" encoding="utf-8"?>
<formControlPr xmlns="http://schemas.microsoft.com/office/spreadsheetml/2009/9/main" objectType="CheckBox" fmlaLink="$E$31" lockText="1" noThreeD="1"/>
</file>

<file path=xl/ctrlProps/ctrlProp426.xml><?xml version="1.0" encoding="utf-8"?>
<formControlPr xmlns="http://schemas.microsoft.com/office/spreadsheetml/2009/9/main" objectType="CheckBox" fmlaLink="$V$31" lockText="1" noThreeD="1"/>
</file>

<file path=xl/ctrlProps/ctrlProp427.xml><?xml version="1.0" encoding="utf-8"?>
<formControlPr xmlns="http://schemas.microsoft.com/office/spreadsheetml/2009/9/main" objectType="CheckBox" fmlaLink="$AD$31" lockText="1" noThreeD="1"/>
</file>

<file path=xl/ctrlProps/ctrlProp428.xml><?xml version="1.0" encoding="utf-8"?>
<formControlPr xmlns="http://schemas.microsoft.com/office/spreadsheetml/2009/9/main" objectType="CheckBox" fmlaLink="$E$33" lockText="1" noThreeD="1"/>
</file>

<file path=xl/ctrlProps/ctrlProp429.xml><?xml version="1.0" encoding="utf-8"?>
<formControlPr xmlns="http://schemas.microsoft.com/office/spreadsheetml/2009/9/main" objectType="CheckBox" fmlaLink="$E$34" lockText="1" noThreeD="1"/>
</file>

<file path=xl/ctrlProps/ctrlProp43.xml><?xml version="1.0" encoding="utf-8"?>
<formControlPr xmlns="http://schemas.microsoft.com/office/spreadsheetml/2009/9/main" objectType="CheckBox" fmlaLink="$M$33" lockText="1" noThreeD="1"/>
</file>

<file path=xl/ctrlProps/ctrlProp430.xml><?xml version="1.0" encoding="utf-8"?>
<formControlPr xmlns="http://schemas.microsoft.com/office/spreadsheetml/2009/9/main" objectType="CheckBox" fmlaLink="$F$32" lockText="1" noThreeD="1"/>
</file>

<file path=xl/ctrlProps/ctrlProp431.xml><?xml version="1.0" encoding="utf-8"?>
<formControlPr xmlns="http://schemas.microsoft.com/office/spreadsheetml/2009/9/main" objectType="CheckBox" fmlaLink="$F$33" lockText="1" noThreeD="1"/>
</file>

<file path=xl/ctrlProps/ctrlProp432.xml><?xml version="1.0" encoding="utf-8"?>
<formControlPr xmlns="http://schemas.microsoft.com/office/spreadsheetml/2009/9/main" objectType="CheckBox" fmlaLink="$F$34" lockText="1" noThreeD="1"/>
</file>

<file path=xl/ctrlProps/ctrlProp433.xml><?xml version="1.0" encoding="utf-8"?>
<formControlPr xmlns="http://schemas.microsoft.com/office/spreadsheetml/2009/9/main" objectType="CheckBox" fmlaLink="$E$31" lockText="1" noThreeD="1"/>
</file>

<file path=xl/ctrlProps/ctrlProp434.xml><?xml version="1.0" encoding="utf-8"?>
<formControlPr xmlns="http://schemas.microsoft.com/office/spreadsheetml/2009/9/main" objectType="CheckBox" fmlaLink="$M$33" lockText="1" noThreeD="1"/>
</file>

<file path=xl/ctrlProps/ctrlProp435.xml><?xml version="1.0" encoding="utf-8"?>
<formControlPr xmlns="http://schemas.microsoft.com/office/spreadsheetml/2009/9/main" objectType="CheckBox" fmlaLink="$M$34" lockText="1" noThreeD="1"/>
</file>

<file path=xl/ctrlProps/ctrlProp436.xml><?xml version="1.0" encoding="utf-8"?>
<formControlPr xmlns="http://schemas.microsoft.com/office/spreadsheetml/2009/9/main" objectType="CheckBox" fmlaLink="$N$31" lockText="1" noThreeD="1"/>
</file>

<file path=xl/ctrlProps/ctrlProp437.xml><?xml version="1.0" encoding="utf-8"?>
<formControlPr xmlns="http://schemas.microsoft.com/office/spreadsheetml/2009/9/main" objectType="CheckBox" fmlaLink="$N$32" lockText="1" noThreeD="1"/>
</file>

<file path=xl/ctrlProps/ctrlProp438.xml><?xml version="1.0" encoding="utf-8"?>
<formControlPr xmlns="http://schemas.microsoft.com/office/spreadsheetml/2009/9/main" objectType="CheckBox" fmlaLink="$N$33" lockText="1" noThreeD="1"/>
</file>

<file path=xl/ctrlProps/ctrlProp439.xml><?xml version="1.0" encoding="utf-8"?>
<formControlPr xmlns="http://schemas.microsoft.com/office/spreadsheetml/2009/9/main" objectType="CheckBox" fmlaLink="$N$34" lockText="1" noThreeD="1"/>
</file>

<file path=xl/ctrlProps/ctrlProp44.xml><?xml version="1.0" encoding="utf-8"?>
<formControlPr xmlns="http://schemas.microsoft.com/office/spreadsheetml/2009/9/main" objectType="CheckBox" fmlaLink="$M$34" lockText="1" noThreeD="1"/>
</file>

<file path=xl/ctrlProps/ctrlProp440.xml><?xml version="1.0" encoding="utf-8"?>
<formControlPr xmlns="http://schemas.microsoft.com/office/spreadsheetml/2009/9/main" objectType="CheckBox" fmlaLink="$M$31" lockText="1" noThreeD="1"/>
</file>

<file path=xl/ctrlProps/ctrlProp441.xml><?xml version="1.0" encoding="utf-8"?>
<formControlPr xmlns="http://schemas.microsoft.com/office/spreadsheetml/2009/9/main" objectType="CheckBox" fmlaLink="$U$33" lockText="1" noThreeD="1"/>
</file>

<file path=xl/ctrlProps/ctrlProp442.xml><?xml version="1.0" encoding="utf-8"?>
<formControlPr xmlns="http://schemas.microsoft.com/office/spreadsheetml/2009/9/main" objectType="CheckBox" fmlaLink="$U$34" lockText="1" noThreeD="1"/>
</file>

<file path=xl/ctrlProps/ctrlProp443.xml><?xml version="1.0" encoding="utf-8"?>
<formControlPr xmlns="http://schemas.microsoft.com/office/spreadsheetml/2009/9/main" objectType="CheckBox" fmlaLink="$V$32" lockText="1" noThreeD="1"/>
</file>

<file path=xl/ctrlProps/ctrlProp444.xml><?xml version="1.0" encoding="utf-8"?>
<formControlPr xmlns="http://schemas.microsoft.com/office/spreadsheetml/2009/9/main" objectType="CheckBox" fmlaLink="$V$33" lockText="1" noThreeD="1"/>
</file>

<file path=xl/ctrlProps/ctrlProp445.xml><?xml version="1.0" encoding="utf-8"?>
<formControlPr xmlns="http://schemas.microsoft.com/office/spreadsheetml/2009/9/main" objectType="CheckBox" fmlaLink="$V$34" lockText="1" noThreeD="1"/>
</file>

<file path=xl/ctrlProps/ctrlProp446.xml><?xml version="1.0" encoding="utf-8"?>
<formControlPr xmlns="http://schemas.microsoft.com/office/spreadsheetml/2009/9/main" objectType="CheckBox" fmlaLink="$U$31" lockText="1" noThreeD="1"/>
</file>

<file path=xl/ctrlProps/ctrlProp447.xml><?xml version="1.0" encoding="utf-8"?>
<formControlPr xmlns="http://schemas.microsoft.com/office/spreadsheetml/2009/9/main" objectType="CheckBox" fmlaLink="$E$33" lockText="1" noThreeD="1"/>
</file>

<file path=xl/ctrlProps/ctrlProp448.xml><?xml version="1.0" encoding="utf-8"?>
<formControlPr xmlns="http://schemas.microsoft.com/office/spreadsheetml/2009/9/main" objectType="CheckBox" fmlaLink="$E$34" lockText="1" noThreeD="1"/>
</file>

<file path=xl/ctrlProps/ctrlProp449.xml><?xml version="1.0" encoding="utf-8"?>
<formControlPr xmlns="http://schemas.microsoft.com/office/spreadsheetml/2009/9/main" objectType="CheckBox" fmlaLink="$AD$32" lockText="1" noThreeD="1"/>
</file>

<file path=xl/ctrlProps/ctrlProp45.xml><?xml version="1.0" encoding="utf-8"?>
<formControlPr xmlns="http://schemas.microsoft.com/office/spreadsheetml/2009/9/main" objectType="CheckBox" fmlaLink="$N$31" lockText="1" noThreeD="1"/>
</file>

<file path=xl/ctrlProps/ctrlProp450.xml><?xml version="1.0" encoding="utf-8"?>
<formControlPr xmlns="http://schemas.microsoft.com/office/spreadsheetml/2009/9/main" objectType="CheckBox" fmlaLink="$AD$33" lockText="1" noThreeD="1"/>
</file>

<file path=xl/ctrlProps/ctrlProp451.xml><?xml version="1.0" encoding="utf-8"?>
<formControlPr xmlns="http://schemas.microsoft.com/office/spreadsheetml/2009/9/main" objectType="CheckBox" fmlaLink="$AD$34" lockText="1" noThreeD="1"/>
</file>

<file path=xl/ctrlProps/ctrlProp452.xml><?xml version="1.0" encoding="utf-8"?>
<formControlPr xmlns="http://schemas.microsoft.com/office/spreadsheetml/2009/9/main" objectType="CheckBox" fmlaLink="$E$31" lockText="1" noThreeD="1"/>
</file>

<file path=xl/ctrlProps/ctrlProp453.xml><?xml version="1.0" encoding="utf-8"?>
<formControlPr xmlns="http://schemas.microsoft.com/office/spreadsheetml/2009/9/main" objectType="CheckBox" fmlaLink="$E$33" lockText="1" noThreeD="1"/>
</file>

<file path=xl/ctrlProps/ctrlProp454.xml><?xml version="1.0" encoding="utf-8"?>
<formControlPr xmlns="http://schemas.microsoft.com/office/spreadsheetml/2009/9/main" objectType="CheckBox" fmlaLink="$E$34" lockText="1" noThreeD="1"/>
</file>

<file path=xl/ctrlProps/ctrlProp455.xml><?xml version="1.0" encoding="utf-8"?>
<formControlPr xmlns="http://schemas.microsoft.com/office/spreadsheetml/2009/9/main" objectType="CheckBox" fmlaLink="$AL$31" lockText="1" noThreeD="1"/>
</file>

<file path=xl/ctrlProps/ctrlProp456.xml><?xml version="1.0" encoding="utf-8"?>
<formControlPr xmlns="http://schemas.microsoft.com/office/spreadsheetml/2009/9/main" objectType="CheckBox" fmlaLink="$AL$32" lockText="1" noThreeD="1"/>
</file>

<file path=xl/ctrlProps/ctrlProp457.xml><?xml version="1.0" encoding="utf-8"?>
<formControlPr xmlns="http://schemas.microsoft.com/office/spreadsheetml/2009/9/main" objectType="CheckBox" fmlaLink="$AL$33" lockText="1" noThreeD="1"/>
</file>

<file path=xl/ctrlProps/ctrlProp458.xml><?xml version="1.0" encoding="utf-8"?>
<formControlPr xmlns="http://schemas.microsoft.com/office/spreadsheetml/2009/9/main" objectType="CheckBox" fmlaLink="$AL$34" lockText="1" noThreeD="1"/>
</file>

<file path=xl/ctrlProps/ctrlProp459.xml><?xml version="1.0" encoding="utf-8"?>
<formControlPr xmlns="http://schemas.microsoft.com/office/spreadsheetml/2009/9/main" objectType="CheckBox" fmlaLink="$E$31" lockText="1" noThreeD="1"/>
</file>

<file path=xl/ctrlProps/ctrlProp46.xml><?xml version="1.0" encoding="utf-8"?>
<formControlPr xmlns="http://schemas.microsoft.com/office/spreadsheetml/2009/9/main" objectType="CheckBox" fmlaLink="$N$32" lockText="1" noThreeD="1"/>
</file>

<file path=xl/ctrlProps/ctrlProp460.xml><?xml version="1.0" encoding="utf-8"?>
<formControlPr xmlns="http://schemas.microsoft.com/office/spreadsheetml/2009/9/main" objectType="CheckBox" fmlaLink="$V$31" lockText="1" noThreeD="1"/>
</file>

<file path=xl/ctrlProps/ctrlProp461.xml><?xml version="1.0" encoding="utf-8"?>
<formControlPr xmlns="http://schemas.microsoft.com/office/spreadsheetml/2009/9/main" objectType="CheckBox" fmlaLink="$AD$31" lockText="1" noThreeD="1"/>
</file>

<file path=xl/ctrlProps/ctrlProp462.xml><?xml version="1.0" encoding="utf-8"?>
<formControlPr xmlns="http://schemas.microsoft.com/office/spreadsheetml/2009/9/main" objectType="CheckBox" fmlaLink="$F$31" lockText="1" noThreeD="1"/>
</file>

<file path=xl/ctrlProps/ctrlProp463.xml><?xml version="1.0" encoding="utf-8"?>
<formControlPr xmlns="http://schemas.microsoft.com/office/spreadsheetml/2009/9/main" objectType="CheckBox" fmlaLink="$E$31" lockText="1" noThreeD="1"/>
</file>

<file path=xl/ctrlProps/ctrlProp464.xml><?xml version="1.0" encoding="utf-8"?>
<formControlPr xmlns="http://schemas.microsoft.com/office/spreadsheetml/2009/9/main" objectType="CheckBox" fmlaLink="$M$33" lockText="1" noThreeD="1"/>
</file>

<file path=xl/ctrlProps/ctrlProp465.xml><?xml version="1.0" encoding="utf-8"?>
<formControlPr xmlns="http://schemas.microsoft.com/office/spreadsheetml/2009/9/main" objectType="CheckBox" fmlaLink="$M$34" lockText="1" noThreeD="1"/>
</file>

<file path=xl/ctrlProps/ctrlProp466.xml><?xml version="1.0" encoding="utf-8"?>
<formControlPr xmlns="http://schemas.microsoft.com/office/spreadsheetml/2009/9/main" objectType="CheckBox" fmlaLink="$M$31" lockText="1" noThreeD="1"/>
</file>

<file path=xl/ctrlProps/ctrlProp467.xml><?xml version="1.0" encoding="utf-8"?>
<formControlPr xmlns="http://schemas.microsoft.com/office/spreadsheetml/2009/9/main" objectType="CheckBox" fmlaLink="$U$33" lockText="1" noThreeD="1"/>
</file>

<file path=xl/ctrlProps/ctrlProp468.xml><?xml version="1.0" encoding="utf-8"?>
<formControlPr xmlns="http://schemas.microsoft.com/office/spreadsheetml/2009/9/main" objectType="CheckBox" fmlaLink="$U$34" lockText="1" noThreeD="1"/>
</file>

<file path=xl/ctrlProps/ctrlProp469.xml><?xml version="1.0" encoding="utf-8"?>
<formControlPr xmlns="http://schemas.microsoft.com/office/spreadsheetml/2009/9/main" objectType="CheckBox" fmlaLink="$V$32" lockText="1" noThreeD="1"/>
</file>

<file path=xl/ctrlProps/ctrlProp47.xml><?xml version="1.0" encoding="utf-8"?>
<formControlPr xmlns="http://schemas.microsoft.com/office/spreadsheetml/2009/9/main" objectType="CheckBox" fmlaLink="$N$33" lockText="1" noThreeD="1"/>
</file>

<file path=xl/ctrlProps/ctrlProp470.xml><?xml version="1.0" encoding="utf-8"?>
<formControlPr xmlns="http://schemas.microsoft.com/office/spreadsheetml/2009/9/main" objectType="CheckBox" fmlaLink="$V$33" lockText="1" noThreeD="1"/>
</file>

<file path=xl/ctrlProps/ctrlProp471.xml><?xml version="1.0" encoding="utf-8"?>
<formControlPr xmlns="http://schemas.microsoft.com/office/spreadsheetml/2009/9/main" objectType="CheckBox" fmlaLink="$V$35" lockText="1" noThreeD="1"/>
</file>

<file path=xl/ctrlProps/ctrlProp472.xml><?xml version="1.0" encoding="utf-8"?>
<formControlPr xmlns="http://schemas.microsoft.com/office/spreadsheetml/2009/9/main" objectType="CheckBox" fmlaLink="$U$31" lockText="1" noThreeD="1"/>
</file>

<file path=xl/ctrlProps/ctrlProp473.xml><?xml version="1.0" encoding="utf-8"?>
<formControlPr xmlns="http://schemas.microsoft.com/office/spreadsheetml/2009/9/main" objectType="CheckBox" fmlaLink="$E$33" lockText="1" noThreeD="1"/>
</file>

<file path=xl/ctrlProps/ctrlProp474.xml><?xml version="1.0" encoding="utf-8"?>
<formControlPr xmlns="http://schemas.microsoft.com/office/spreadsheetml/2009/9/main" objectType="CheckBox" fmlaLink="$E$34" lockText="1" noThreeD="1"/>
</file>

<file path=xl/ctrlProps/ctrlProp475.xml><?xml version="1.0" encoding="utf-8"?>
<formControlPr xmlns="http://schemas.microsoft.com/office/spreadsheetml/2009/9/main" objectType="CheckBox" fmlaLink="$AD$32" lockText="1" noThreeD="1"/>
</file>

<file path=xl/ctrlProps/ctrlProp476.xml><?xml version="1.0" encoding="utf-8"?>
<formControlPr xmlns="http://schemas.microsoft.com/office/spreadsheetml/2009/9/main" objectType="CheckBox" fmlaLink="$AD$33" lockText="1" noThreeD="1"/>
</file>

<file path=xl/ctrlProps/ctrlProp477.xml><?xml version="1.0" encoding="utf-8"?>
<formControlPr xmlns="http://schemas.microsoft.com/office/spreadsheetml/2009/9/main" objectType="CheckBox" fmlaLink="$AD$34" lockText="1" noThreeD="1"/>
</file>

<file path=xl/ctrlProps/ctrlProp478.xml><?xml version="1.0" encoding="utf-8"?>
<formControlPr xmlns="http://schemas.microsoft.com/office/spreadsheetml/2009/9/main" objectType="CheckBox" fmlaLink="$E$31" lockText="1" noThreeD="1"/>
</file>

<file path=xl/ctrlProps/ctrlProp479.xml><?xml version="1.0" encoding="utf-8"?>
<formControlPr xmlns="http://schemas.microsoft.com/office/spreadsheetml/2009/9/main" objectType="CheckBox" fmlaLink="$E$33" lockText="1" noThreeD="1"/>
</file>

<file path=xl/ctrlProps/ctrlProp48.xml><?xml version="1.0" encoding="utf-8"?>
<formControlPr xmlns="http://schemas.microsoft.com/office/spreadsheetml/2009/9/main" objectType="CheckBox" fmlaLink="$N$34" lockText="1" noThreeD="1"/>
</file>

<file path=xl/ctrlProps/ctrlProp480.xml><?xml version="1.0" encoding="utf-8"?>
<formControlPr xmlns="http://schemas.microsoft.com/office/spreadsheetml/2009/9/main" objectType="CheckBox" fmlaLink="$E$34" lockText="1" noThreeD="1"/>
</file>

<file path=xl/ctrlProps/ctrlProp481.xml><?xml version="1.0" encoding="utf-8"?>
<formControlPr xmlns="http://schemas.microsoft.com/office/spreadsheetml/2009/9/main" objectType="CheckBox" fmlaLink="$AL$31" lockText="1" noThreeD="1"/>
</file>

<file path=xl/ctrlProps/ctrlProp482.xml><?xml version="1.0" encoding="utf-8"?>
<formControlPr xmlns="http://schemas.microsoft.com/office/spreadsheetml/2009/9/main" objectType="CheckBox" fmlaLink="$AL$32" lockText="1" noThreeD="1"/>
</file>

<file path=xl/ctrlProps/ctrlProp483.xml><?xml version="1.0" encoding="utf-8"?>
<formControlPr xmlns="http://schemas.microsoft.com/office/spreadsheetml/2009/9/main" objectType="CheckBox" fmlaLink="$AL$33" lockText="1" noThreeD="1"/>
</file>

<file path=xl/ctrlProps/ctrlProp484.xml><?xml version="1.0" encoding="utf-8"?>
<formControlPr xmlns="http://schemas.microsoft.com/office/spreadsheetml/2009/9/main" objectType="CheckBox" fmlaLink="$AL$34" lockText="1" noThreeD="1"/>
</file>

<file path=xl/ctrlProps/ctrlProp485.xml><?xml version="1.0" encoding="utf-8"?>
<formControlPr xmlns="http://schemas.microsoft.com/office/spreadsheetml/2009/9/main" objectType="CheckBox" fmlaLink="$E$31" lockText="1" noThreeD="1"/>
</file>

<file path=xl/ctrlProps/ctrlProp486.xml><?xml version="1.0" encoding="utf-8"?>
<formControlPr xmlns="http://schemas.microsoft.com/office/spreadsheetml/2009/9/main" objectType="CheckBox" fmlaLink="$V$31" lockText="1" noThreeD="1"/>
</file>

<file path=xl/ctrlProps/ctrlProp487.xml><?xml version="1.0" encoding="utf-8"?>
<formControlPr xmlns="http://schemas.microsoft.com/office/spreadsheetml/2009/9/main" objectType="CheckBox" fmlaLink="$AD$31" lockText="1" noThreeD="1"/>
</file>

<file path=xl/ctrlProps/ctrlProp488.xml><?xml version="1.0" encoding="utf-8"?>
<formControlPr xmlns="http://schemas.microsoft.com/office/spreadsheetml/2009/9/main" objectType="CheckBox" fmlaLink="$E$31" lockText="1" noThreeD="1"/>
</file>

<file path=xl/ctrlProps/ctrlProp489.xml><?xml version="1.0" encoding="utf-8"?>
<formControlPr xmlns="http://schemas.microsoft.com/office/spreadsheetml/2009/9/main" objectType="CheckBox" fmlaLink="$M$33" lockText="1" noThreeD="1"/>
</file>

<file path=xl/ctrlProps/ctrlProp49.xml><?xml version="1.0" encoding="utf-8"?>
<formControlPr xmlns="http://schemas.microsoft.com/office/spreadsheetml/2009/9/main" objectType="CheckBox" fmlaLink="$M$31" lockText="1" noThreeD="1"/>
</file>

<file path=xl/ctrlProps/ctrlProp490.xml><?xml version="1.0" encoding="utf-8"?>
<formControlPr xmlns="http://schemas.microsoft.com/office/spreadsheetml/2009/9/main" objectType="CheckBox" fmlaLink="$M$34" lockText="1" noThreeD="1"/>
</file>

<file path=xl/ctrlProps/ctrlProp491.xml><?xml version="1.0" encoding="utf-8"?>
<formControlPr xmlns="http://schemas.microsoft.com/office/spreadsheetml/2009/9/main" objectType="CheckBox" fmlaLink="$M$31" lockText="1" noThreeD="1"/>
</file>

<file path=xl/ctrlProps/ctrlProp492.xml><?xml version="1.0" encoding="utf-8"?>
<formControlPr xmlns="http://schemas.microsoft.com/office/spreadsheetml/2009/9/main" objectType="CheckBox" fmlaLink="$U$33" lockText="1" noThreeD="1"/>
</file>

<file path=xl/ctrlProps/ctrlProp493.xml><?xml version="1.0" encoding="utf-8"?>
<formControlPr xmlns="http://schemas.microsoft.com/office/spreadsheetml/2009/9/main" objectType="CheckBox" fmlaLink="$U$34" lockText="1" noThreeD="1"/>
</file>

<file path=xl/ctrlProps/ctrlProp494.xml><?xml version="1.0" encoding="utf-8"?>
<formControlPr xmlns="http://schemas.microsoft.com/office/spreadsheetml/2009/9/main" objectType="CheckBox" fmlaLink="$V$32" lockText="1" noThreeD="1"/>
</file>

<file path=xl/ctrlProps/ctrlProp495.xml><?xml version="1.0" encoding="utf-8"?>
<formControlPr xmlns="http://schemas.microsoft.com/office/spreadsheetml/2009/9/main" objectType="CheckBox" fmlaLink="$V$33" lockText="1" noThreeD="1"/>
</file>

<file path=xl/ctrlProps/ctrlProp496.xml><?xml version="1.0" encoding="utf-8"?>
<formControlPr xmlns="http://schemas.microsoft.com/office/spreadsheetml/2009/9/main" objectType="CheckBox" fmlaLink="$V$35" lockText="1" noThreeD="1"/>
</file>

<file path=xl/ctrlProps/ctrlProp497.xml><?xml version="1.0" encoding="utf-8"?>
<formControlPr xmlns="http://schemas.microsoft.com/office/spreadsheetml/2009/9/main" objectType="CheckBox" fmlaLink="$U$31" lockText="1" noThreeD="1"/>
</file>

<file path=xl/ctrlProps/ctrlProp498.xml><?xml version="1.0" encoding="utf-8"?>
<formControlPr xmlns="http://schemas.microsoft.com/office/spreadsheetml/2009/9/main" objectType="CheckBox" fmlaLink="$E$33" lockText="1" noThreeD="1"/>
</file>

<file path=xl/ctrlProps/ctrlProp499.xml><?xml version="1.0" encoding="utf-8"?>
<formControlPr xmlns="http://schemas.microsoft.com/office/spreadsheetml/2009/9/main" objectType="CheckBox" fmlaLink="$E$34" lockText="1" noThreeD="1"/>
</file>

<file path=xl/ctrlProps/ctrlProp5.xml><?xml version="1.0" encoding="utf-8"?>
<formControlPr xmlns="http://schemas.microsoft.com/office/spreadsheetml/2009/9/main" objectType="CheckBox" fmlaLink="$F$33" lockText="1" noThreeD="1"/>
</file>

<file path=xl/ctrlProps/ctrlProp50.xml><?xml version="1.0" encoding="utf-8"?>
<formControlPr xmlns="http://schemas.microsoft.com/office/spreadsheetml/2009/9/main" objectType="CheckBox" fmlaLink="$U$33" lockText="1" noThreeD="1"/>
</file>

<file path=xl/ctrlProps/ctrlProp500.xml><?xml version="1.0" encoding="utf-8"?>
<formControlPr xmlns="http://schemas.microsoft.com/office/spreadsheetml/2009/9/main" objectType="CheckBox" fmlaLink="$AD$32" lockText="1" noThreeD="1"/>
</file>

<file path=xl/ctrlProps/ctrlProp501.xml><?xml version="1.0" encoding="utf-8"?>
<formControlPr xmlns="http://schemas.microsoft.com/office/spreadsheetml/2009/9/main" objectType="CheckBox" fmlaLink="$AD$33" lockText="1" noThreeD="1"/>
</file>

<file path=xl/ctrlProps/ctrlProp502.xml><?xml version="1.0" encoding="utf-8"?>
<formControlPr xmlns="http://schemas.microsoft.com/office/spreadsheetml/2009/9/main" objectType="CheckBox" fmlaLink="$AD$34" lockText="1" noThreeD="1"/>
</file>

<file path=xl/ctrlProps/ctrlProp503.xml><?xml version="1.0" encoding="utf-8"?>
<formControlPr xmlns="http://schemas.microsoft.com/office/spreadsheetml/2009/9/main" objectType="CheckBox" fmlaLink="$E$31" lockText="1" noThreeD="1"/>
</file>

<file path=xl/ctrlProps/ctrlProp504.xml><?xml version="1.0" encoding="utf-8"?>
<formControlPr xmlns="http://schemas.microsoft.com/office/spreadsheetml/2009/9/main" objectType="CheckBox" fmlaLink="$E$33" lockText="1" noThreeD="1"/>
</file>

<file path=xl/ctrlProps/ctrlProp505.xml><?xml version="1.0" encoding="utf-8"?>
<formControlPr xmlns="http://schemas.microsoft.com/office/spreadsheetml/2009/9/main" objectType="CheckBox" fmlaLink="$E$34" lockText="1" noThreeD="1"/>
</file>

<file path=xl/ctrlProps/ctrlProp506.xml><?xml version="1.0" encoding="utf-8"?>
<formControlPr xmlns="http://schemas.microsoft.com/office/spreadsheetml/2009/9/main" objectType="CheckBox" fmlaLink="$AL$31" lockText="1" noThreeD="1"/>
</file>

<file path=xl/ctrlProps/ctrlProp507.xml><?xml version="1.0" encoding="utf-8"?>
<formControlPr xmlns="http://schemas.microsoft.com/office/spreadsheetml/2009/9/main" objectType="CheckBox" fmlaLink="$AL$32" lockText="1" noThreeD="1"/>
</file>

<file path=xl/ctrlProps/ctrlProp508.xml><?xml version="1.0" encoding="utf-8"?>
<formControlPr xmlns="http://schemas.microsoft.com/office/spreadsheetml/2009/9/main" objectType="CheckBox" fmlaLink="$AL$33" lockText="1" noThreeD="1"/>
</file>

<file path=xl/ctrlProps/ctrlProp509.xml><?xml version="1.0" encoding="utf-8"?>
<formControlPr xmlns="http://schemas.microsoft.com/office/spreadsheetml/2009/9/main" objectType="CheckBox" fmlaLink="$AL$34" lockText="1" noThreeD="1"/>
</file>

<file path=xl/ctrlProps/ctrlProp51.xml><?xml version="1.0" encoding="utf-8"?>
<formControlPr xmlns="http://schemas.microsoft.com/office/spreadsheetml/2009/9/main" objectType="CheckBox" fmlaLink="$U$34" lockText="1" noThreeD="1"/>
</file>

<file path=xl/ctrlProps/ctrlProp510.xml><?xml version="1.0" encoding="utf-8"?>
<formControlPr xmlns="http://schemas.microsoft.com/office/spreadsheetml/2009/9/main" objectType="CheckBox" fmlaLink="$E$31" lockText="1" noThreeD="1"/>
</file>

<file path=xl/ctrlProps/ctrlProp511.xml><?xml version="1.0" encoding="utf-8"?>
<formControlPr xmlns="http://schemas.microsoft.com/office/spreadsheetml/2009/9/main" objectType="CheckBox" fmlaLink="$V$31" lockText="1" noThreeD="1"/>
</file>

<file path=xl/ctrlProps/ctrlProp512.xml><?xml version="1.0" encoding="utf-8"?>
<formControlPr xmlns="http://schemas.microsoft.com/office/spreadsheetml/2009/9/main" objectType="CheckBox" fmlaLink="$AD$31" lockText="1" noThreeD="1"/>
</file>

<file path=xl/ctrlProps/ctrlProp513.xml><?xml version="1.0" encoding="utf-8"?>
<formControlPr xmlns="http://schemas.microsoft.com/office/spreadsheetml/2009/9/main" objectType="CheckBox" fmlaLink="$E$31" lockText="1" noThreeD="1"/>
</file>

<file path=xl/ctrlProps/ctrlProp514.xml><?xml version="1.0" encoding="utf-8"?>
<formControlPr xmlns="http://schemas.microsoft.com/office/spreadsheetml/2009/9/main" objectType="CheckBox" fmlaLink="$M$33" lockText="1" noThreeD="1"/>
</file>

<file path=xl/ctrlProps/ctrlProp515.xml><?xml version="1.0" encoding="utf-8"?>
<formControlPr xmlns="http://schemas.microsoft.com/office/spreadsheetml/2009/9/main" objectType="CheckBox" fmlaLink="$M$34" lockText="1" noThreeD="1"/>
</file>

<file path=xl/ctrlProps/ctrlProp516.xml><?xml version="1.0" encoding="utf-8"?>
<formControlPr xmlns="http://schemas.microsoft.com/office/spreadsheetml/2009/9/main" objectType="CheckBox" fmlaLink="$M$31" lockText="1" noThreeD="1"/>
</file>

<file path=xl/ctrlProps/ctrlProp517.xml><?xml version="1.0" encoding="utf-8"?>
<formControlPr xmlns="http://schemas.microsoft.com/office/spreadsheetml/2009/9/main" objectType="CheckBox" fmlaLink="$U$33" lockText="1" noThreeD="1"/>
</file>

<file path=xl/ctrlProps/ctrlProp518.xml><?xml version="1.0" encoding="utf-8"?>
<formControlPr xmlns="http://schemas.microsoft.com/office/spreadsheetml/2009/9/main" objectType="CheckBox" fmlaLink="$U$34" lockText="1" noThreeD="1"/>
</file>

<file path=xl/ctrlProps/ctrlProp519.xml><?xml version="1.0" encoding="utf-8"?>
<formControlPr xmlns="http://schemas.microsoft.com/office/spreadsheetml/2009/9/main" objectType="CheckBox" fmlaLink="$V$32" lockText="1" noThreeD="1"/>
</file>

<file path=xl/ctrlProps/ctrlProp52.xml><?xml version="1.0" encoding="utf-8"?>
<formControlPr xmlns="http://schemas.microsoft.com/office/spreadsheetml/2009/9/main" objectType="CheckBox" fmlaLink="$V$32" lockText="1" noThreeD="1"/>
</file>

<file path=xl/ctrlProps/ctrlProp520.xml><?xml version="1.0" encoding="utf-8"?>
<formControlPr xmlns="http://schemas.microsoft.com/office/spreadsheetml/2009/9/main" objectType="CheckBox" fmlaLink="$V$33" lockText="1" noThreeD="1"/>
</file>

<file path=xl/ctrlProps/ctrlProp521.xml><?xml version="1.0" encoding="utf-8"?>
<formControlPr xmlns="http://schemas.microsoft.com/office/spreadsheetml/2009/9/main" objectType="CheckBox" fmlaLink="$V$35" lockText="1" noThreeD="1"/>
</file>

<file path=xl/ctrlProps/ctrlProp522.xml><?xml version="1.0" encoding="utf-8"?>
<formControlPr xmlns="http://schemas.microsoft.com/office/spreadsheetml/2009/9/main" objectType="CheckBox" fmlaLink="$U$31" lockText="1" noThreeD="1"/>
</file>

<file path=xl/ctrlProps/ctrlProp523.xml><?xml version="1.0" encoding="utf-8"?>
<formControlPr xmlns="http://schemas.microsoft.com/office/spreadsheetml/2009/9/main" objectType="CheckBox" fmlaLink="$E$33" lockText="1" noThreeD="1"/>
</file>

<file path=xl/ctrlProps/ctrlProp524.xml><?xml version="1.0" encoding="utf-8"?>
<formControlPr xmlns="http://schemas.microsoft.com/office/spreadsheetml/2009/9/main" objectType="CheckBox" fmlaLink="$E$34" lockText="1" noThreeD="1"/>
</file>

<file path=xl/ctrlProps/ctrlProp525.xml><?xml version="1.0" encoding="utf-8"?>
<formControlPr xmlns="http://schemas.microsoft.com/office/spreadsheetml/2009/9/main" objectType="CheckBox" fmlaLink="$AD$32" lockText="1" noThreeD="1"/>
</file>

<file path=xl/ctrlProps/ctrlProp526.xml><?xml version="1.0" encoding="utf-8"?>
<formControlPr xmlns="http://schemas.microsoft.com/office/spreadsheetml/2009/9/main" objectType="CheckBox" fmlaLink="$AD$33" lockText="1" noThreeD="1"/>
</file>

<file path=xl/ctrlProps/ctrlProp527.xml><?xml version="1.0" encoding="utf-8"?>
<formControlPr xmlns="http://schemas.microsoft.com/office/spreadsheetml/2009/9/main" objectType="CheckBox" fmlaLink="$AD$34" lockText="1" noThreeD="1"/>
</file>

<file path=xl/ctrlProps/ctrlProp528.xml><?xml version="1.0" encoding="utf-8"?>
<formControlPr xmlns="http://schemas.microsoft.com/office/spreadsheetml/2009/9/main" objectType="CheckBox" fmlaLink="$E$31" lockText="1" noThreeD="1"/>
</file>

<file path=xl/ctrlProps/ctrlProp529.xml><?xml version="1.0" encoding="utf-8"?>
<formControlPr xmlns="http://schemas.microsoft.com/office/spreadsheetml/2009/9/main" objectType="CheckBox" fmlaLink="$E$33" lockText="1" noThreeD="1"/>
</file>

<file path=xl/ctrlProps/ctrlProp53.xml><?xml version="1.0" encoding="utf-8"?>
<formControlPr xmlns="http://schemas.microsoft.com/office/spreadsheetml/2009/9/main" objectType="CheckBox" fmlaLink="$V$33" lockText="1" noThreeD="1"/>
</file>

<file path=xl/ctrlProps/ctrlProp530.xml><?xml version="1.0" encoding="utf-8"?>
<formControlPr xmlns="http://schemas.microsoft.com/office/spreadsheetml/2009/9/main" objectType="CheckBox" fmlaLink="$E$34" lockText="1" noThreeD="1"/>
</file>

<file path=xl/ctrlProps/ctrlProp531.xml><?xml version="1.0" encoding="utf-8"?>
<formControlPr xmlns="http://schemas.microsoft.com/office/spreadsheetml/2009/9/main" objectType="CheckBox" fmlaLink="$AL$31" lockText="1" noThreeD="1"/>
</file>

<file path=xl/ctrlProps/ctrlProp532.xml><?xml version="1.0" encoding="utf-8"?>
<formControlPr xmlns="http://schemas.microsoft.com/office/spreadsheetml/2009/9/main" objectType="CheckBox" fmlaLink="$AL$32" lockText="1" noThreeD="1"/>
</file>

<file path=xl/ctrlProps/ctrlProp533.xml><?xml version="1.0" encoding="utf-8"?>
<formControlPr xmlns="http://schemas.microsoft.com/office/spreadsheetml/2009/9/main" objectType="CheckBox" fmlaLink="$AL$33" lockText="1" noThreeD="1"/>
</file>

<file path=xl/ctrlProps/ctrlProp534.xml><?xml version="1.0" encoding="utf-8"?>
<formControlPr xmlns="http://schemas.microsoft.com/office/spreadsheetml/2009/9/main" objectType="CheckBox" fmlaLink="$AL$34" lockText="1" noThreeD="1"/>
</file>

<file path=xl/ctrlProps/ctrlProp535.xml><?xml version="1.0" encoding="utf-8"?>
<formControlPr xmlns="http://schemas.microsoft.com/office/spreadsheetml/2009/9/main" objectType="CheckBox" fmlaLink="$E$31" lockText="1" noThreeD="1"/>
</file>

<file path=xl/ctrlProps/ctrlProp536.xml><?xml version="1.0" encoding="utf-8"?>
<formControlPr xmlns="http://schemas.microsoft.com/office/spreadsheetml/2009/9/main" objectType="CheckBox" fmlaLink="$V$31" lockText="1" noThreeD="1"/>
</file>

<file path=xl/ctrlProps/ctrlProp537.xml><?xml version="1.0" encoding="utf-8"?>
<formControlPr xmlns="http://schemas.microsoft.com/office/spreadsheetml/2009/9/main" objectType="CheckBox" fmlaLink="$AD$31" lockText="1" noThreeD="1"/>
</file>

<file path=xl/ctrlProps/ctrlProp538.xml><?xml version="1.0" encoding="utf-8"?>
<formControlPr xmlns="http://schemas.microsoft.com/office/spreadsheetml/2009/9/main" objectType="CheckBox" fmlaLink="$E$31" lockText="1" noThreeD="1"/>
</file>

<file path=xl/ctrlProps/ctrlProp539.xml><?xml version="1.0" encoding="utf-8"?>
<formControlPr xmlns="http://schemas.microsoft.com/office/spreadsheetml/2009/9/main" objectType="CheckBox" fmlaLink="$M$33" lockText="1" noThreeD="1"/>
</file>

<file path=xl/ctrlProps/ctrlProp54.xml><?xml version="1.0" encoding="utf-8"?>
<formControlPr xmlns="http://schemas.microsoft.com/office/spreadsheetml/2009/9/main" objectType="CheckBox" fmlaLink="$V$34" lockText="1" noThreeD="1"/>
</file>

<file path=xl/ctrlProps/ctrlProp540.xml><?xml version="1.0" encoding="utf-8"?>
<formControlPr xmlns="http://schemas.microsoft.com/office/spreadsheetml/2009/9/main" objectType="CheckBox" fmlaLink="$M$34" lockText="1" noThreeD="1"/>
</file>

<file path=xl/ctrlProps/ctrlProp541.xml><?xml version="1.0" encoding="utf-8"?>
<formControlPr xmlns="http://schemas.microsoft.com/office/spreadsheetml/2009/9/main" objectType="CheckBox" fmlaLink="$M$31" lockText="1" noThreeD="1"/>
</file>

<file path=xl/ctrlProps/ctrlProp542.xml><?xml version="1.0" encoding="utf-8"?>
<formControlPr xmlns="http://schemas.microsoft.com/office/spreadsheetml/2009/9/main" objectType="CheckBox" fmlaLink="$U$33" lockText="1" noThreeD="1"/>
</file>

<file path=xl/ctrlProps/ctrlProp543.xml><?xml version="1.0" encoding="utf-8"?>
<formControlPr xmlns="http://schemas.microsoft.com/office/spreadsheetml/2009/9/main" objectType="CheckBox" fmlaLink="$U$34" lockText="1" noThreeD="1"/>
</file>

<file path=xl/ctrlProps/ctrlProp544.xml><?xml version="1.0" encoding="utf-8"?>
<formControlPr xmlns="http://schemas.microsoft.com/office/spreadsheetml/2009/9/main" objectType="CheckBox" fmlaLink="$V$32" lockText="1" noThreeD="1"/>
</file>

<file path=xl/ctrlProps/ctrlProp545.xml><?xml version="1.0" encoding="utf-8"?>
<formControlPr xmlns="http://schemas.microsoft.com/office/spreadsheetml/2009/9/main" objectType="CheckBox" fmlaLink="$V$33" lockText="1" noThreeD="1"/>
</file>

<file path=xl/ctrlProps/ctrlProp546.xml><?xml version="1.0" encoding="utf-8"?>
<formControlPr xmlns="http://schemas.microsoft.com/office/spreadsheetml/2009/9/main" objectType="CheckBox" fmlaLink="$V$35" lockText="1" noThreeD="1"/>
</file>

<file path=xl/ctrlProps/ctrlProp547.xml><?xml version="1.0" encoding="utf-8"?>
<formControlPr xmlns="http://schemas.microsoft.com/office/spreadsheetml/2009/9/main" objectType="CheckBox" fmlaLink="$U$31" lockText="1" noThreeD="1"/>
</file>

<file path=xl/ctrlProps/ctrlProp548.xml><?xml version="1.0" encoding="utf-8"?>
<formControlPr xmlns="http://schemas.microsoft.com/office/spreadsheetml/2009/9/main" objectType="CheckBox" fmlaLink="$E$33" lockText="1" noThreeD="1"/>
</file>

<file path=xl/ctrlProps/ctrlProp549.xml><?xml version="1.0" encoding="utf-8"?>
<formControlPr xmlns="http://schemas.microsoft.com/office/spreadsheetml/2009/9/main" objectType="CheckBox" fmlaLink="$E$34" lockText="1" noThreeD="1"/>
</file>

<file path=xl/ctrlProps/ctrlProp55.xml><?xml version="1.0" encoding="utf-8"?>
<formControlPr xmlns="http://schemas.microsoft.com/office/spreadsheetml/2009/9/main" objectType="CheckBox" fmlaLink="$U$31" lockText="1" noThreeD="1"/>
</file>

<file path=xl/ctrlProps/ctrlProp550.xml><?xml version="1.0" encoding="utf-8"?>
<formControlPr xmlns="http://schemas.microsoft.com/office/spreadsheetml/2009/9/main" objectType="CheckBox" fmlaLink="$AD$32" lockText="1" noThreeD="1"/>
</file>

<file path=xl/ctrlProps/ctrlProp551.xml><?xml version="1.0" encoding="utf-8"?>
<formControlPr xmlns="http://schemas.microsoft.com/office/spreadsheetml/2009/9/main" objectType="CheckBox" fmlaLink="$AD$33" lockText="1" noThreeD="1"/>
</file>

<file path=xl/ctrlProps/ctrlProp552.xml><?xml version="1.0" encoding="utf-8"?>
<formControlPr xmlns="http://schemas.microsoft.com/office/spreadsheetml/2009/9/main" objectType="CheckBox" fmlaLink="$AD$34" lockText="1" noThreeD="1"/>
</file>

<file path=xl/ctrlProps/ctrlProp553.xml><?xml version="1.0" encoding="utf-8"?>
<formControlPr xmlns="http://schemas.microsoft.com/office/spreadsheetml/2009/9/main" objectType="CheckBox" fmlaLink="$E$31" lockText="1" noThreeD="1"/>
</file>

<file path=xl/ctrlProps/ctrlProp554.xml><?xml version="1.0" encoding="utf-8"?>
<formControlPr xmlns="http://schemas.microsoft.com/office/spreadsheetml/2009/9/main" objectType="CheckBox" fmlaLink="$E$33" lockText="1" noThreeD="1"/>
</file>

<file path=xl/ctrlProps/ctrlProp555.xml><?xml version="1.0" encoding="utf-8"?>
<formControlPr xmlns="http://schemas.microsoft.com/office/spreadsheetml/2009/9/main" objectType="CheckBox" fmlaLink="$E$34" lockText="1" noThreeD="1"/>
</file>

<file path=xl/ctrlProps/ctrlProp556.xml><?xml version="1.0" encoding="utf-8"?>
<formControlPr xmlns="http://schemas.microsoft.com/office/spreadsheetml/2009/9/main" objectType="CheckBox" fmlaLink="$AL$31" lockText="1" noThreeD="1"/>
</file>

<file path=xl/ctrlProps/ctrlProp557.xml><?xml version="1.0" encoding="utf-8"?>
<formControlPr xmlns="http://schemas.microsoft.com/office/spreadsheetml/2009/9/main" objectType="CheckBox" fmlaLink="$AL$32" lockText="1" noThreeD="1"/>
</file>

<file path=xl/ctrlProps/ctrlProp558.xml><?xml version="1.0" encoding="utf-8"?>
<formControlPr xmlns="http://schemas.microsoft.com/office/spreadsheetml/2009/9/main" objectType="CheckBox" fmlaLink="$AL$33" lockText="1" noThreeD="1"/>
</file>

<file path=xl/ctrlProps/ctrlProp559.xml><?xml version="1.0" encoding="utf-8"?>
<formControlPr xmlns="http://schemas.microsoft.com/office/spreadsheetml/2009/9/main" objectType="CheckBox" fmlaLink="$AL$34" lockText="1" noThreeD="1"/>
</file>

<file path=xl/ctrlProps/ctrlProp56.xml><?xml version="1.0" encoding="utf-8"?>
<formControlPr xmlns="http://schemas.microsoft.com/office/spreadsheetml/2009/9/main" objectType="CheckBox" fmlaLink="$E$33" lockText="1" noThreeD="1"/>
</file>

<file path=xl/ctrlProps/ctrlProp560.xml><?xml version="1.0" encoding="utf-8"?>
<formControlPr xmlns="http://schemas.microsoft.com/office/spreadsheetml/2009/9/main" objectType="CheckBox" fmlaLink="$E$31" lockText="1" noThreeD="1"/>
</file>

<file path=xl/ctrlProps/ctrlProp561.xml><?xml version="1.0" encoding="utf-8"?>
<formControlPr xmlns="http://schemas.microsoft.com/office/spreadsheetml/2009/9/main" objectType="CheckBox" fmlaLink="$V$31" lockText="1" noThreeD="1"/>
</file>

<file path=xl/ctrlProps/ctrlProp562.xml><?xml version="1.0" encoding="utf-8"?>
<formControlPr xmlns="http://schemas.microsoft.com/office/spreadsheetml/2009/9/main" objectType="CheckBox" fmlaLink="$AD$31" lockText="1" noThreeD="1"/>
</file>

<file path=xl/ctrlProps/ctrlProp57.xml><?xml version="1.0" encoding="utf-8"?>
<formControlPr xmlns="http://schemas.microsoft.com/office/spreadsheetml/2009/9/main" objectType="CheckBox" fmlaLink="$E$34" lockText="1" noThreeD="1"/>
</file>

<file path=xl/ctrlProps/ctrlProp58.xml><?xml version="1.0" encoding="utf-8"?>
<formControlPr xmlns="http://schemas.microsoft.com/office/spreadsheetml/2009/9/main" objectType="CheckBox" fmlaLink="$AD$32" lockText="1" noThreeD="1"/>
</file>

<file path=xl/ctrlProps/ctrlProp59.xml><?xml version="1.0" encoding="utf-8"?>
<formControlPr xmlns="http://schemas.microsoft.com/office/spreadsheetml/2009/9/main" objectType="CheckBox" fmlaLink="$AD$33" lockText="1" noThreeD="1"/>
</file>

<file path=xl/ctrlProps/ctrlProp6.xml><?xml version="1.0" encoding="utf-8"?>
<formControlPr xmlns="http://schemas.microsoft.com/office/spreadsheetml/2009/9/main" objectType="CheckBox" fmlaLink="$F$34" lockText="1" noThreeD="1"/>
</file>

<file path=xl/ctrlProps/ctrlProp60.xml><?xml version="1.0" encoding="utf-8"?>
<formControlPr xmlns="http://schemas.microsoft.com/office/spreadsheetml/2009/9/main" objectType="CheckBox" fmlaLink="$E$31" lockText="1" noThreeD="1"/>
</file>

<file path=xl/ctrlProps/ctrlProp61.xml><?xml version="1.0" encoding="utf-8"?>
<formControlPr xmlns="http://schemas.microsoft.com/office/spreadsheetml/2009/9/main" objectType="CheckBox" fmlaLink="$E$33" lockText="1" noThreeD="1"/>
</file>

<file path=xl/ctrlProps/ctrlProp62.xml><?xml version="1.0" encoding="utf-8"?>
<formControlPr xmlns="http://schemas.microsoft.com/office/spreadsheetml/2009/9/main" objectType="CheckBox" fmlaLink="$E$34" lockText="1" noThreeD="1"/>
</file>

<file path=xl/ctrlProps/ctrlProp63.xml><?xml version="1.0" encoding="utf-8"?>
<formControlPr xmlns="http://schemas.microsoft.com/office/spreadsheetml/2009/9/main" objectType="CheckBox" fmlaLink="$AL$31" lockText="1" noThreeD="1"/>
</file>

<file path=xl/ctrlProps/ctrlProp64.xml><?xml version="1.0" encoding="utf-8"?>
<formControlPr xmlns="http://schemas.microsoft.com/office/spreadsheetml/2009/9/main" objectType="CheckBox" fmlaLink="$AL$32" lockText="1" noThreeD="1"/>
</file>

<file path=xl/ctrlProps/ctrlProp65.xml><?xml version="1.0" encoding="utf-8"?>
<formControlPr xmlns="http://schemas.microsoft.com/office/spreadsheetml/2009/9/main" objectType="CheckBox" fmlaLink="$AL$33" lockText="1" noThreeD="1"/>
</file>

<file path=xl/ctrlProps/ctrlProp66.xml><?xml version="1.0" encoding="utf-8"?>
<formControlPr xmlns="http://schemas.microsoft.com/office/spreadsheetml/2009/9/main" objectType="CheckBox" fmlaLink="$AL$34" lockText="1" noThreeD="1"/>
</file>

<file path=xl/ctrlProps/ctrlProp67.xml><?xml version="1.0" encoding="utf-8"?>
<formControlPr xmlns="http://schemas.microsoft.com/office/spreadsheetml/2009/9/main" objectType="CheckBox" fmlaLink="$E$31" lockText="1" noThreeD="1"/>
</file>

<file path=xl/ctrlProps/ctrlProp68.xml><?xml version="1.0" encoding="utf-8"?>
<formControlPr xmlns="http://schemas.microsoft.com/office/spreadsheetml/2009/9/main" objectType="CheckBox" fmlaLink="$V$31" lockText="1" noThreeD="1"/>
</file>

<file path=xl/ctrlProps/ctrlProp69.xml><?xml version="1.0" encoding="utf-8"?>
<formControlPr xmlns="http://schemas.microsoft.com/office/spreadsheetml/2009/9/main" objectType="CheckBox" fmlaLink="$AD$31" lockText="1" noThreeD="1"/>
</file>

<file path=xl/ctrlProps/ctrlProp7.xml><?xml version="1.0" encoding="utf-8"?>
<formControlPr xmlns="http://schemas.microsoft.com/office/spreadsheetml/2009/9/main" objectType="CheckBox" checked="Checked" fmlaLink="$E$31" noThreeD="1"/>
</file>

<file path=xl/ctrlProps/ctrlProp70.xml><?xml version="1.0" encoding="utf-8"?>
<formControlPr xmlns="http://schemas.microsoft.com/office/spreadsheetml/2009/9/main" objectType="CheckBox" fmlaLink="$E$31" lockText="1" noThreeD="1"/>
</file>

<file path=xl/ctrlProps/ctrlProp71.xml><?xml version="1.0" encoding="utf-8"?>
<formControlPr xmlns="http://schemas.microsoft.com/office/spreadsheetml/2009/9/main" objectType="CheckBox" fmlaLink="$M$33" lockText="1" noThreeD="1"/>
</file>

<file path=xl/ctrlProps/ctrlProp72.xml><?xml version="1.0" encoding="utf-8"?>
<formControlPr xmlns="http://schemas.microsoft.com/office/spreadsheetml/2009/9/main" objectType="CheckBox" fmlaLink="$M$34" lockText="1" noThreeD="1"/>
</file>

<file path=xl/ctrlProps/ctrlProp73.xml><?xml version="1.0" encoding="utf-8"?>
<formControlPr xmlns="http://schemas.microsoft.com/office/spreadsheetml/2009/9/main" objectType="CheckBox" fmlaLink="$M$31" lockText="1" noThreeD="1"/>
</file>

<file path=xl/ctrlProps/ctrlProp74.xml><?xml version="1.0" encoding="utf-8"?>
<formControlPr xmlns="http://schemas.microsoft.com/office/spreadsheetml/2009/9/main" objectType="CheckBox" fmlaLink="$U$33" lockText="1" noThreeD="1"/>
</file>

<file path=xl/ctrlProps/ctrlProp75.xml><?xml version="1.0" encoding="utf-8"?>
<formControlPr xmlns="http://schemas.microsoft.com/office/spreadsheetml/2009/9/main" objectType="CheckBox" fmlaLink="$U$34" lockText="1" noThreeD="1"/>
</file>

<file path=xl/ctrlProps/ctrlProp76.xml><?xml version="1.0" encoding="utf-8"?>
<formControlPr xmlns="http://schemas.microsoft.com/office/spreadsheetml/2009/9/main" objectType="CheckBox" fmlaLink="$V$32" lockText="1" noThreeD="1"/>
</file>

<file path=xl/ctrlProps/ctrlProp77.xml><?xml version="1.0" encoding="utf-8"?>
<formControlPr xmlns="http://schemas.microsoft.com/office/spreadsheetml/2009/9/main" objectType="CheckBox" fmlaLink="$V$33" lockText="1" noThreeD="1"/>
</file>

<file path=xl/ctrlProps/ctrlProp78.xml><?xml version="1.0" encoding="utf-8"?>
<formControlPr xmlns="http://schemas.microsoft.com/office/spreadsheetml/2009/9/main" objectType="CheckBox" fmlaLink="$U$31" lockText="1" noThreeD="1"/>
</file>

<file path=xl/ctrlProps/ctrlProp79.xml><?xml version="1.0" encoding="utf-8"?>
<formControlPr xmlns="http://schemas.microsoft.com/office/spreadsheetml/2009/9/main" objectType="CheckBox" fmlaLink="$E$33" lockText="1" noThreeD="1"/>
</file>

<file path=xl/ctrlProps/ctrlProp8.xml><?xml version="1.0" encoding="utf-8"?>
<formControlPr xmlns="http://schemas.microsoft.com/office/spreadsheetml/2009/9/main" objectType="CheckBox" fmlaLink="$M$33" lockText="1" noThreeD="1"/>
</file>

<file path=xl/ctrlProps/ctrlProp80.xml><?xml version="1.0" encoding="utf-8"?>
<formControlPr xmlns="http://schemas.microsoft.com/office/spreadsheetml/2009/9/main" objectType="CheckBox" fmlaLink="$E$34" lockText="1" noThreeD="1"/>
</file>

<file path=xl/ctrlProps/ctrlProp81.xml><?xml version="1.0" encoding="utf-8"?>
<formControlPr xmlns="http://schemas.microsoft.com/office/spreadsheetml/2009/9/main" objectType="CheckBox" fmlaLink="$AD$32" lockText="1" noThreeD="1"/>
</file>

<file path=xl/ctrlProps/ctrlProp82.xml><?xml version="1.0" encoding="utf-8"?>
<formControlPr xmlns="http://schemas.microsoft.com/office/spreadsheetml/2009/9/main" objectType="CheckBox" fmlaLink="$AD$34" lockText="1" noThreeD="1"/>
</file>

<file path=xl/ctrlProps/ctrlProp83.xml><?xml version="1.0" encoding="utf-8"?>
<formControlPr xmlns="http://schemas.microsoft.com/office/spreadsheetml/2009/9/main" objectType="CheckBox" fmlaLink="$E$31" lockText="1" noThreeD="1"/>
</file>

<file path=xl/ctrlProps/ctrlProp84.xml><?xml version="1.0" encoding="utf-8"?>
<formControlPr xmlns="http://schemas.microsoft.com/office/spreadsheetml/2009/9/main" objectType="CheckBox" fmlaLink="$E$33" lockText="1" noThreeD="1"/>
</file>

<file path=xl/ctrlProps/ctrlProp85.xml><?xml version="1.0" encoding="utf-8"?>
<formControlPr xmlns="http://schemas.microsoft.com/office/spreadsheetml/2009/9/main" objectType="CheckBox" fmlaLink="$E$34" lockText="1" noThreeD="1"/>
</file>

<file path=xl/ctrlProps/ctrlProp86.xml><?xml version="1.0" encoding="utf-8"?>
<formControlPr xmlns="http://schemas.microsoft.com/office/spreadsheetml/2009/9/main" objectType="CheckBox" fmlaLink="$AL$31" lockText="1" noThreeD="1"/>
</file>

<file path=xl/ctrlProps/ctrlProp87.xml><?xml version="1.0" encoding="utf-8"?>
<formControlPr xmlns="http://schemas.microsoft.com/office/spreadsheetml/2009/9/main" objectType="CheckBox" fmlaLink="$AL$32" lockText="1" noThreeD="1"/>
</file>

<file path=xl/ctrlProps/ctrlProp88.xml><?xml version="1.0" encoding="utf-8"?>
<formControlPr xmlns="http://schemas.microsoft.com/office/spreadsheetml/2009/9/main" objectType="CheckBox" fmlaLink="$AL$33" lockText="1" noThreeD="1"/>
</file>

<file path=xl/ctrlProps/ctrlProp89.xml><?xml version="1.0" encoding="utf-8"?>
<formControlPr xmlns="http://schemas.microsoft.com/office/spreadsheetml/2009/9/main" objectType="CheckBox" fmlaLink="$AL$34" lockText="1" noThreeD="1"/>
</file>

<file path=xl/ctrlProps/ctrlProp9.xml><?xml version="1.0" encoding="utf-8"?>
<formControlPr xmlns="http://schemas.microsoft.com/office/spreadsheetml/2009/9/main" objectType="CheckBox" fmlaLink="$M$34" lockText="1" noThreeD="1"/>
</file>

<file path=xl/ctrlProps/ctrlProp90.xml><?xml version="1.0" encoding="utf-8"?>
<formControlPr xmlns="http://schemas.microsoft.com/office/spreadsheetml/2009/9/main" objectType="CheckBox" fmlaLink="$E$31" lockText="1" noThreeD="1"/>
</file>

<file path=xl/ctrlProps/ctrlProp91.xml><?xml version="1.0" encoding="utf-8"?>
<formControlPr xmlns="http://schemas.microsoft.com/office/spreadsheetml/2009/9/main" objectType="CheckBox" fmlaLink="$V$31" lockText="1" noThreeD="1"/>
</file>

<file path=xl/ctrlProps/ctrlProp92.xml><?xml version="1.0" encoding="utf-8"?>
<formControlPr xmlns="http://schemas.microsoft.com/office/spreadsheetml/2009/9/main" objectType="CheckBox" fmlaLink="$E$31" lockText="1" noThreeD="1"/>
</file>

<file path=xl/ctrlProps/ctrlProp93.xml><?xml version="1.0" encoding="utf-8"?>
<formControlPr xmlns="http://schemas.microsoft.com/office/spreadsheetml/2009/9/main" objectType="CheckBox" fmlaLink="$M$33" lockText="1" noThreeD="1"/>
</file>

<file path=xl/ctrlProps/ctrlProp94.xml><?xml version="1.0" encoding="utf-8"?>
<formControlPr xmlns="http://schemas.microsoft.com/office/spreadsheetml/2009/9/main" objectType="CheckBox" fmlaLink="$M$34" lockText="1" noThreeD="1"/>
</file>

<file path=xl/ctrlProps/ctrlProp95.xml><?xml version="1.0" encoding="utf-8"?>
<formControlPr xmlns="http://schemas.microsoft.com/office/spreadsheetml/2009/9/main" objectType="CheckBox" fmlaLink="$M$31" lockText="1" noThreeD="1"/>
</file>

<file path=xl/ctrlProps/ctrlProp96.xml><?xml version="1.0" encoding="utf-8"?>
<formControlPr xmlns="http://schemas.microsoft.com/office/spreadsheetml/2009/9/main" objectType="CheckBox" fmlaLink="$U$33" lockText="1" noThreeD="1"/>
</file>

<file path=xl/ctrlProps/ctrlProp97.xml><?xml version="1.0" encoding="utf-8"?>
<formControlPr xmlns="http://schemas.microsoft.com/office/spreadsheetml/2009/9/main" objectType="CheckBox" fmlaLink="$U$34" lockText="1" noThreeD="1"/>
</file>

<file path=xl/ctrlProps/ctrlProp98.xml><?xml version="1.0" encoding="utf-8"?>
<formControlPr xmlns="http://schemas.microsoft.com/office/spreadsheetml/2009/9/main" objectType="CheckBox" fmlaLink="$V$32" lockText="1" noThreeD="1"/>
</file>

<file path=xl/ctrlProps/ctrlProp99.xml><?xml version="1.0" encoding="utf-8"?>
<formControlPr xmlns="http://schemas.microsoft.com/office/spreadsheetml/2009/9/main" objectType="CheckBox" fmlaLink="$V$33"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495300</xdr:colOff>
      <xdr:row>21</xdr:row>
      <xdr:rowOff>71113</xdr:rowOff>
    </xdr:to>
    <xdr:pic>
      <xdr:nvPicPr>
        <xdr:cNvPr id="2" name="Picture 1" descr="Graphical user interface, application, table, Excel&#10;&#10;Description automatically generated">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t="27739"/>
        <a:stretch/>
      </xdr:blipFill>
      <xdr:spPr>
        <a:xfrm>
          <a:off x="0" y="0"/>
          <a:ext cx="10858500" cy="4071613"/>
        </a:xfrm>
        <a:prstGeom prst="rect">
          <a:avLst/>
        </a:prstGeom>
      </xdr:spPr>
    </xdr:pic>
    <xdr:clientData/>
  </xdr:twoCellAnchor>
  <xdr:twoCellAnchor editAs="oneCell">
    <xdr:from>
      <xdr:col>0</xdr:col>
      <xdr:colOff>0</xdr:colOff>
      <xdr:row>41</xdr:row>
      <xdr:rowOff>38100</xdr:rowOff>
    </xdr:from>
    <xdr:to>
      <xdr:col>17</xdr:col>
      <xdr:colOff>384556</xdr:colOff>
      <xdr:row>65</xdr:row>
      <xdr:rowOff>123825</xdr:rowOff>
    </xdr:to>
    <xdr:pic>
      <xdr:nvPicPr>
        <xdr:cNvPr id="3" name="Picture 2" descr="Graphical user interface, application, table&#10;&#10;Description automatically generated">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srcRect t="26861"/>
        <a:stretch/>
      </xdr:blipFill>
      <xdr:spPr>
        <a:xfrm>
          <a:off x="0" y="7896225"/>
          <a:ext cx="10747756" cy="4657725"/>
        </a:xfrm>
        <a:prstGeom prst="rect">
          <a:avLst/>
        </a:prstGeom>
      </xdr:spPr>
    </xdr:pic>
    <xdr:clientData/>
  </xdr:twoCellAnchor>
  <xdr:twoCellAnchor editAs="oneCell">
    <xdr:from>
      <xdr:col>0</xdr:col>
      <xdr:colOff>0</xdr:colOff>
      <xdr:row>92</xdr:row>
      <xdr:rowOff>133349</xdr:rowOff>
    </xdr:from>
    <xdr:to>
      <xdr:col>17</xdr:col>
      <xdr:colOff>180606</xdr:colOff>
      <xdr:row>114</xdr:row>
      <xdr:rowOff>123825</xdr:rowOff>
    </xdr:to>
    <xdr:pic>
      <xdr:nvPicPr>
        <xdr:cNvPr id="4" name="Picture 3" descr="Graphical user interface, application, table, Excel&#10;&#10;Description automatically generated">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3"/>
        <a:srcRect t="27740"/>
        <a:stretch/>
      </xdr:blipFill>
      <xdr:spPr>
        <a:xfrm>
          <a:off x="0" y="17926049"/>
          <a:ext cx="10543806" cy="4181476"/>
        </a:xfrm>
        <a:prstGeom prst="rect">
          <a:avLst/>
        </a:prstGeom>
      </xdr:spPr>
    </xdr:pic>
    <xdr:clientData/>
  </xdr:twoCellAnchor>
  <xdr:twoCellAnchor editAs="oneCell">
    <xdr:from>
      <xdr:col>0</xdr:col>
      <xdr:colOff>0</xdr:colOff>
      <xdr:row>115</xdr:row>
      <xdr:rowOff>85725</xdr:rowOff>
    </xdr:from>
    <xdr:to>
      <xdr:col>17</xdr:col>
      <xdr:colOff>163108</xdr:colOff>
      <xdr:row>140</xdr:row>
      <xdr:rowOff>28575</xdr:rowOff>
    </xdr:to>
    <xdr:pic>
      <xdr:nvPicPr>
        <xdr:cNvPr id="5" name="Picture 4" descr="Graphical user interface, application, table, Excel&#10;&#10;Description automatically generated">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4"/>
        <a:srcRect t="27349"/>
        <a:stretch/>
      </xdr:blipFill>
      <xdr:spPr>
        <a:xfrm>
          <a:off x="0" y="22259925"/>
          <a:ext cx="10526308" cy="4705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9525</xdr:colOff>
          <xdr:row>26</xdr:row>
          <xdr:rowOff>209550</xdr:rowOff>
        </xdr:from>
        <xdr:to>
          <xdr:col>4</xdr:col>
          <xdr:colOff>466725</xdr:colOff>
          <xdr:row>28</xdr:row>
          <xdr:rowOff>38100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2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27</xdr:row>
          <xdr:rowOff>190500</xdr:rowOff>
        </xdr:from>
        <xdr:to>
          <xdr:col>4</xdr:col>
          <xdr:colOff>600075</xdr:colOff>
          <xdr:row>29</xdr:row>
          <xdr:rowOff>38100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2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2314575</xdr:colOff>
          <xdr:row>43</xdr:row>
          <xdr:rowOff>209550</xdr:rowOff>
        </xdr:from>
        <xdr:to>
          <xdr:col>7</xdr:col>
          <xdr:colOff>2514600</xdr:colOff>
          <xdr:row>45</xdr:row>
          <xdr:rowOff>57150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2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2314575</xdr:colOff>
          <xdr:row>44</xdr:row>
          <xdr:rowOff>152400</xdr:rowOff>
        </xdr:from>
        <xdr:to>
          <xdr:col>8</xdr:col>
          <xdr:colOff>133350</xdr:colOff>
          <xdr:row>46</xdr:row>
          <xdr:rowOff>28575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2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2314575</xdr:colOff>
          <xdr:row>45</xdr:row>
          <xdr:rowOff>161925</xdr:rowOff>
        </xdr:from>
        <xdr:to>
          <xdr:col>8</xdr:col>
          <xdr:colOff>123825</xdr:colOff>
          <xdr:row>47</xdr:row>
          <xdr:rowOff>28575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2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2314575</xdr:colOff>
          <xdr:row>46</xdr:row>
          <xdr:rowOff>76200</xdr:rowOff>
        </xdr:from>
        <xdr:to>
          <xdr:col>8</xdr:col>
          <xdr:colOff>123825</xdr:colOff>
          <xdr:row>48</xdr:row>
          <xdr:rowOff>28575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2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1405" name="Check Box 381" hidden="1">
              <a:extLst>
                <a:ext uri="{63B3BB69-23CF-44E3-9099-C40C66FF867C}">
                  <a14:compatExt spid="_x0000_s1405"/>
                </a:ext>
                <a:ext uri="{FF2B5EF4-FFF2-40B4-BE49-F238E27FC236}">
                  <a16:creationId xmlns:a16="http://schemas.microsoft.com/office/drawing/2014/main" id="{00000000-0008-0000-0200-00007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12</xdr:col>
          <xdr:colOff>457200</xdr:colOff>
          <xdr:row>28</xdr:row>
          <xdr:rowOff>104775</xdr:rowOff>
        </xdr:to>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200-0000B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114300</xdr:rowOff>
        </xdr:from>
        <xdr:to>
          <xdr:col>12</xdr:col>
          <xdr:colOff>590550</xdr:colOff>
          <xdr:row>29</xdr:row>
          <xdr:rowOff>76200</xdr:rowOff>
        </xdr:to>
        <xdr:sp macro="" textlink="">
          <xdr:nvSpPr>
            <xdr:cNvPr id="1463" name="Check Box 439" hidden="1">
              <a:extLst>
                <a:ext uri="{63B3BB69-23CF-44E3-9099-C40C66FF867C}">
                  <a14:compatExt spid="_x0000_s1463"/>
                </a:ext>
                <a:ext uri="{FF2B5EF4-FFF2-40B4-BE49-F238E27FC236}">
                  <a16:creationId xmlns:a16="http://schemas.microsoft.com/office/drawing/2014/main" id="{00000000-0008-0000-0200-0000B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2305050</xdr:colOff>
          <xdr:row>43</xdr:row>
          <xdr:rowOff>219075</xdr:rowOff>
        </xdr:from>
        <xdr:to>
          <xdr:col>15</xdr:col>
          <xdr:colOff>2486025</xdr:colOff>
          <xdr:row>45</xdr:row>
          <xdr:rowOff>66675</xdr:rowOff>
        </xdr:to>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200-0000B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2305050</xdr:colOff>
          <xdr:row>44</xdr:row>
          <xdr:rowOff>114300</xdr:rowOff>
        </xdr:from>
        <xdr:to>
          <xdr:col>16</xdr:col>
          <xdr:colOff>228600</xdr:colOff>
          <xdr:row>46</xdr:row>
          <xdr:rowOff>38100</xdr:rowOff>
        </xdr:to>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200-0000B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2305050</xdr:colOff>
          <xdr:row>45</xdr:row>
          <xdr:rowOff>123825</xdr:rowOff>
        </xdr:from>
        <xdr:to>
          <xdr:col>16</xdr:col>
          <xdr:colOff>180975</xdr:colOff>
          <xdr:row>47</xdr:row>
          <xdr:rowOff>47625</xdr:rowOff>
        </xdr:to>
        <xdr:sp macro="" textlink="">
          <xdr:nvSpPr>
            <xdr:cNvPr id="1467" name="Check Box 443" hidden="1">
              <a:extLst>
                <a:ext uri="{63B3BB69-23CF-44E3-9099-C40C66FF867C}">
                  <a14:compatExt spid="_x0000_s1467"/>
                </a:ext>
                <a:ext uri="{FF2B5EF4-FFF2-40B4-BE49-F238E27FC236}">
                  <a16:creationId xmlns:a16="http://schemas.microsoft.com/office/drawing/2014/main" id="{00000000-0008-0000-0200-0000B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2305050</xdr:colOff>
          <xdr:row>46</xdr:row>
          <xdr:rowOff>114300</xdr:rowOff>
        </xdr:from>
        <xdr:to>
          <xdr:col>16</xdr:col>
          <xdr:colOff>228600</xdr:colOff>
          <xdr:row>47</xdr:row>
          <xdr:rowOff>209550</xdr:rowOff>
        </xdr:to>
        <xdr:sp macro="" textlink="">
          <xdr:nvSpPr>
            <xdr:cNvPr id="1468" name="Check Box 444" hidden="1">
              <a:extLst>
                <a:ext uri="{63B3BB69-23CF-44E3-9099-C40C66FF867C}">
                  <a14:compatExt spid="_x0000_s1468"/>
                </a:ext>
                <a:ext uri="{FF2B5EF4-FFF2-40B4-BE49-F238E27FC236}">
                  <a16:creationId xmlns:a16="http://schemas.microsoft.com/office/drawing/2014/main" id="{00000000-0008-0000-0200-0000B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2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1473" name="Check Box 449" hidden="1">
              <a:extLst>
                <a:ext uri="{63B3BB69-23CF-44E3-9099-C40C66FF867C}">
                  <a14:compatExt spid="_x0000_s1473"/>
                </a:ext>
                <a:ext uri="{FF2B5EF4-FFF2-40B4-BE49-F238E27FC236}">
                  <a16:creationId xmlns:a16="http://schemas.microsoft.com/office/drawing/2014/main" id="{00000000-0008-0000-0200-0000C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200-0000C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1477" name="Check Box 453" hidden="1">
              <a:extLst>
                <a:ext uri="{63B3BB69-23CF-44E3-9099-C40C66FF867C}">
                  <a14:compatExt spid="_x0000_s1477"/>
                </a:ext>
                <a:ext uri="{FF2B5EF4-FFF2-40B4-BE49-F238E27FC236}">
                  <a16:creationId xmlns:a16="http://schemas.microsoft.com/office/drawing/2014/main" id="{00000000-0008-0000-0200-0000C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1478" name="Check Box 454" hidden="1">
              <a:extLst>
                <a:ext uri="{63B3BB69-23CF-44E3-9099-C40C66FF867C}">
                  <a14:compatExt spid="_x0000_s1478"/>
                </a:ext>
                <a:ext uri="{FF2B5EF4-FFF2-40B4-BE49-F238E27FC236}">
                  <a16:creationId xmlns:a16="http://schemas.microsoft.com/office/drawing/2014/main" id="{00000000-0008-0000-0200-0000C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47</xdr:row>
          <xdr:rowOff>85725</xdr:rowOff>
        </xdr:from>
        <xdr:to>
          <xdr:col>24</xdr:col>
          <xdr:colOff>133350</xdr:colOff>
          <xdr:row>48</xdr:row>
          <xdr:rowOff>0</xdr:rowOff>
        </xdr:to>
        <xdr:sp macro="" textlink="">
          <xdr:nvSpPr>
            <xdr:cNvPr id="1480" name="Check Box 456" hidden="1">
              <a:extLst>
                <a:ext uri="{63B3BB69-23CF-44E3-9099-C40C66FF867C}">
                  <a14:compatExt spid="_x0000_s1480"/>
                </a:ext>
                <a:ext uri="{FF2B5EF4-FFF2-40B4-BE49-F238E27FC236}">
                  <a16:creationId xmlns:a16="http://schemas.microsoft.com/office/drawing/2014/main" id="{00000000-0008-0000-02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1482" name="Check Box 458" hidden="1">
              <a:extLst>
                <a:ext uri="{63B3BB69-23CF-44E3-9099-C40C66FF867C}">
                  <a14:compatExt spid="_x0000_s1482"/>
                </a:ext>
                <a:ext uri="{FF2B5EF4-FFF2-40B4-BE49-F238E27FC236}">
                  <a16:creationId xmlns:a16="http://schemas.microsoft.com/office/drawing/2014/main" id="{00000000-0008-0000-0200-0000C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200-0000C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1485" name="Check Box 461" hidden="1">
              <a:extLst>
                <a:ext uri="{63B3BB69-23CF-44E3-9099-C40C66FF867C}">
                  <a14:compatExt spid="_x0000_s1485"/>
                </a:ext>
                <a:ext uri="{FF2B5EF4-FFF2-40B4-BE49-F238E27FC236}">
                  <a16:creationId xmlns:a16="http://schemas.microsoft.com/office/drawing/2014/main" id="{00000000-0008-0000-0200-0000C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1488" name="Check Box 464" hidden="1">
              <a:extLst>
                <a:ext uri="{63B3BB69-23CF-44E3-9099-C40C66FF867C}">
                  <a14:compatExt spid="_x0000_s1488"/>
                </a:ext>
                <a:ext uri="{FF2B5EF4-FFF2-40B4-BE49-F238E27FC236}">
                  <a16:creationId xmlns:a16="http://schemas.microsoft.com/office/drawing/2014/main" id="{00000000-0008-0000-0200-0000D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2209800</xdr:colOff>
          <xdr:row>45</xdr:row>
          <xdr:rowOff>133350</xdr:rowOff>
        </xdr:from>
        <xdr:to>
          <xdr:col>32</xdr:col>
          <xdr:colOff>133350</xdr:colOff>
          <xdr:row>47</xdr:row>
          <xdr:rowOff>57150</xdr:rowOff>
        </xdr:to>
        <xdr:sp macro="" textlink="">
          <xdr:nvSpPr>
            <xdr:cNvPr id="1489" name="Check Box 465" hidden="1">
              <a:extLst>
                <a:ext uri="{63B3BB69-23CF-44E3-9099-C40C66FF867C}">
                  <a14:compatExt spid="_x0000_s1489"/>
                </a:ext>
                <a:ext uri="{FF2B5EF4-FFF2-40B4-BE49-F238E27FC236}">
                  <a16:creationId xmlns:a16="http://schemas.microsoft.com/office/drawing/2014/main" id="{00000000-0008-0000-0200-0000D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2219325</xdr:colOff>
          <xdr:row>46</xdr:row>
          <xdr:rowOff>123825</xdr:rowOff>
        </xdr:from>
        <xdr:to>
          <xdr:col>32</xdr:col>
          <xdr:colOff>142875</xdr:colOff>
          <xdr:row>48</xdr:row>
          <xdr:rowOff>0</xdr:rowOff>
        </xdr:to>
        <xdr:sp macro="" textlink="">
          <xdr:nvSpPr>
            <xdr:cNvPr id="1490" name="Check Box 466" hidden="1">
              <a:extLst>
                <a:ext uri="{63B3BB69-23CF-44E3-9099-C40C66FF867C}">
                  <a14:compatExt spid="_x0000_s1490"/>
                </a:ext>
                <a:ext uri="{FF2B5EF4-FFF2-40B4-BE49-F238E27FC236}">
                  <a16:creationId xmlns:a16="http://schemas.microsoft.com/office/drawing/2014/main" id="{00000000-0008-0000-0200-0000D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1493" name="Check Box 469" hidden="1">
              <a:extLst>
                <a:ext uri="{63B3BB69-23CF-44E3-9099-C40C66FF867C}">
                  <a14:compatExt spid="_x0000_s1493"/>
                </a:ext>
                <a:ext uri="{FF2B5EF4-FFF2-40B4-BE49-F238E27FC236}">
                  <a16:creationId xmlns:a16="http://schemas.microsoft.com/office/drawing/2014/main" id="{00000000-0008-0000-0200-0000D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1495" name="Check Box 471" hidden="1">
              <a:extLst>
                <a:ext uri="{63B3BB69-23CF-44E3-9099-C40C66FF867C}">
                  <a14:compatExt spid="_x0000_s1495"/>
                </a:ext>
                <a:ext uri="{FF2B5EF4-FFF2-40B4-BE49-F238E27FC236}">
                  <a16:creationId xmlns:a16="http://schemas.microsoft.com/office/drawing/2014/main" id="{00000000-0008-0000-0200-0000D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1496" name="Check Box 472" hidden="1">
              <a:extLst>
                <a:ext uri="{63B3BB69-23CF-44E3-9099-C40C66FF867C}">
                  <a14:compatExt spid="_x0000_s1496"/>
                </a:ext>
                <a:ext uri="{FF2B5EF4-FFF2-40B4-BE49-F238E27FC236}">
                  <a16:creationId xmlns:a16="http://schemas.microsoft.com/office/drawing/2014/main" id="{00000000-0008-0000-0200-0000D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1498" name="Check Box 474" hidden="1">
              <a:extLst>
                <a:ext uri="{63B3BB69-23CF-44E3-9099-C40C66FF867C}">
                  <a14:compatExt spid="_x0000_s1498"/>
                </a:ext>
                <a:ext uri="{FF2B5EF4-FFF2-40B4-BE49-F238E27FC236}">
                  <a16:creationId xmlns:a16="http://schemas.microsoft.com/office/drawing/2014/main" id="{00000000-0008-0000-0200-0000D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466725</xdr:colOff>
          <xdr:row>46</xdr:row>
          <xdr:rowOff>38100</xdr:rowOff>
        </xdr:to>
        <xdr:sp macro="" textlink="">
          <xdr:nvSpPr>
            <xdr:cNvPr id="1499" name="Check Box 475" hidden="1">
              <a:extLst>
                <a:ext uri="{63B3BB69-23CF-44E3-9099-C40C66FF867C}">
                  <a14:compatExt spid="_x0000_s1499"/>
                </a:ext>
                <a:ext uri="{FF2B5EF4-FFF2-40B4-BE49-F238E27FC236}">
                  <a16:creationId xmlns:a16="http://schemas.microsoft.com/office/drawing/2014/main" id="{00000000-0008-0000-0200-0000D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1500" name="Check Box 476" hidden="1">
              <a:extLst>
                <a:ext uri="{63B3BB69-23CF-44E3-9099-C40C66FF867C}">
                  <a14:compatExt spid="_x0000_s1500"/>
                </a:ext>
                <a:ext uri="{FF2B5EF4-FFF2-40B4-BE49-F238E27FC236}">
                  <a16:creationId xmlns:a16="http://schemas.microsoft.com/office/drawing/2014/main" id="{00000000-0008-0000-0200-0000D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46</xdr:row>
          <xdr:rowOff>57150</xdr:rowOff>
        </xdr:from>
        <xdr:to>
          <xdr:col>40</xdr:col>
          <xdr:colOff>504825</xdr:colOff>
          <xdr:row>47</xdr:row>
          <xdr:rowOff>142875</xdr:rowOff>
        </xdr:to>
        <xdr:sp macro="" textlink="">
          <xdr:nvSpPr>
            <xdr:cNvPr id="1501" name="Check Box 477" hidden="1">
              <a:extLst>
                <a:ext uri="{63B3BB69-23CF-44E3-9099-C40C66FF867C}">
                  <a14:compatExt spid="_x0000_s1501"/>
                </a:ext>
                <a:ext uri="{FF2B5EF4-FFF2-40B4-BE49-F238E27FC236}">
                  <a16:creationId xmlns:a16="http://schemas.microsoft.com/office/drawing/2014/main" id="{00000000-0008-0000-0200-0000D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1504" name="Check Box 480" hidden="1">
              <a:extLst>
                <a:ext uri="{63B3BB69-23CF-44E3-9099-C40C66FF867C}">
                  <a14:compatExt spid="_x0000_s1504"/>
                </a:ext>
                <a:ext uri="{FF2B5EF4-FFF2-40B4-BE49-F238E27FC236}">
                  <a16:creationId xmlns:a16="http://schemas.microsoft.com/office/drawing/2014/main" id="{00000000-0008-0000-0200-0000E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1506" name="Check Box 482" hidden="1">
              <a:extLst>
                <a:ext uri="{63B3BB69-23CF-44E3-9099-C40C66FF867C}">
                  <a14:compatExt spid="_x0000_s1506"/>
                </a:ext>
                <a:ext uri="{FF2B5EF4-FFF2-40B4-BE49-F238E27FC236}">
                  <a16:creationId xmlns:a16="http://schemas.microsoft.com/office/drawing/2014/main" id="{00000000-0008-0000-0200-0000E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2238375</xdr:colOff>
          <xdr:row>43</xdr:row>
          <xdr:rowOff>171450</xdr:rowOff>
        </xdr:from>
        <xdr:to>
          <xdr:col>32</xdr:col>
          <xdr:colOff>152400</xdr:colOff>
          <xdr:row>45</xdr:row>
          <xdr:rowOff>76200</xdr:rowOff>
        </xdr:to>
        <xdr:sp macro="" textlink="">
          <xdr:nvSpPr>
            <xdr:cNvPr id="1508" name="Check Box 484" hidden="1">
              <a:extLst>
                <a:ext uri="{63B3BB69-23CF-44E3-9099-C40C66FF867C}">
                  <a14:compatExt spid="_x0000_s1508"/>
                </a:ext>
                <a:ext uri="{FF2B5EF4-FFF2-40B4-BE49-F238E27FC236}">
                  <a16:creationId xmlns:a16="http://schemas.microsoft.com/office/drawing/2014/main" id="{00000000-0008-0000-0200-0000E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9525</xdr:colOff>
          <xdr:row>26</xdr:row>
          <xdr:rowOff>152400</xdr:rowOff>
        </xdr:from>
        <xdr:to>
          <xdr:col>4</xdr:col>
          <xdr:colOff>466725</xdr:colOff>
          <xdr:row>28</xdr:row>
          <xdr:rowOff>57150</xdr:rowOff>
        </xdr:to>
        <xdr:sp macro="" textlink="">
          <xdr:nvSpPr>
            <xdr:cNvPr id="37894" name="Check Box 6" hidden="1">
              <a:extLst>
                <a:ext uri="{63B3BB69-23CF-44E3-9099-C40C66FF867C}">
                  <a14:compatExt spid="_x0000_s37894"/>
                </a:ext>
                <a:ext uri="{FF2B5EF4-FFF2-40B4-BE49-F238E27FC236}">
                  <a16:creationId xmlns:a16="http://schemas.microsoft.com/office/drawing/2014/main" id="{00000000-0008-0000-0300-00000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27</xdr:row>
          <xdr:rowOff>133350</xdr:rowOff>
        </xdr:from>
        <xdr:to>
          <xdr:col>4</xdr:col>
          <xdr:colOff>428625</xdr:colOff>
          <xdr:row>29</xdr:row>
          <xdr:rowOff>57150</xdr:rowOff>
        </xdr:to>
        <xdr:sp macro="" textlink="">
          <xdr:nvSpPr>
            <xdr:cNvPr id="37895" name="Check Box 7" hidden="1">
              <a:extLst>
                <a:ext uri="{63B3BB69-23CF-44E3-9099-C40C66FF867C}">
                  <a14:compatExt spid="_x0000_s37895"/>
                </a:ext>
                <a:ext uri="{FF2B5EF4-FFF2-40B4-BE49-F238E27FC236}">
                  <a16:creationId xmlns:a16="http://schemas.microsoft.com/office/drawing/2014/main" id="{00000000-0008-0000-0300-00000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2352675</xdr:colOff>
          <xdr:row>43</xdr:row>
          <xdr:rowOff>200025</xdr:rowOff>
        </xdr:from>
        <xdr:to>
          <xdr:col>7</xdr:col>
          <xdr:colOff>2524125</xdr:colOff>
          <xdr:row>45</xdr:row>
          <xdr:rowOff>47625</xdr:rowOff>
        </xdr:to>
        <xdr:sp macro="" textlink="">
          <xdr:nvSpPr>
            <xdr:cNvPr id="37897" name="Check Box 9" hidden="1">
              <a:extLst>
                <a:ext uri="{63B3BB69-23CF-44E3-9099-C40C66FF867C}">
                  <a14:compatExt spid="_x0000_s37897"/>
                </a:ext>
                <a:ext uri="{FF2B5EF4-FFF2-40B4-BE49-F238E27FC236}">
                  <a16:creationId xmlns:a16="http://schemas.microsoft.com/office/drawing/2014/main" id="{00000000-0008-0000-0300-00000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2352675</xdr:colOff>
          <xdr:row>44</xdr:row>
          <xdr:rowOff>161925</xdr:rowOff>
        </xdr:from>
        <xdr:to>
          <xdr:col>8</xdr:col>
          <xdr:colOff>161925</xdr:colOff>
          <xdr:row>46</xdr:row>
          <xdr:rowOff>0</xdr:rowOff>
        </xdr:to>
        <xdr:sp macro="" textlink="">
          <xdr:nvSpPr>
            <xdr:cNvPr id="37898" name="Check Box 10" hidden="1">
              <a:extLst>
                <a:ext uri="{63B3BB69-23CF-44E3-9099-C40C66FF867C}">
                  <a14:compatExt spid="_x0000_s37898"/>
                </a:ext>
                <a:ext uri="{FF2B5EF4-FFF2-40B4-BE49-F238E27FC236}">
                  <a16:creationId xmlns:a16="http://schemas.microsoft.com/office/drawing/2014/main" id="{00000000-0008-0000-0300-00000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2352675</xdr:colOff>
          <xdr:row>45</xdr:row>
          <xdr:rowOff>142875</xdr:rowOff>
        </xdr:from>
        <xdr:to>
          <xdr:col>8</xdr:col>
          <xdr:colOff>161925</xdr:colOff>
          <xdr:row>47</xdr:row>
          <xdr:rowOff>9525</xdr:rowOff>
        </xdr:to>
        <xdr:sp macro="" textlink="">
          <xdr:nvSpPr>
            <xdr:cNvPr id="37899" name="Check Box 11" hidden="1">
              <a:extLst>
                <a:ext uri="{63B3BB69-23CF-44E3-9099-C40C66FF867C}">
                  <a14:compatExt spid="_x0000_s37899"/>
                </a:ext>
                <a:ext uri="{FF2B5EF4-FFF2-40B4-BE49-F238E27FC236}">
                  <a16:creationId xmlns:a16="http://schemas.microsoft.com/office/drawing/2014/main" id="{00000000-0008-0000-0300-00000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2352675</xdr:colOff>
          <xdr:row>46</xdr:row>
          <xdr:rowOff>76200</xdr:rowOff>
        </xdr:from>
        <xdr:to>
          <xdr:col>8</xdr:col>
          <xdr:colOff>152400</xdr:colOff>
          <xdr:row>48</xdr:row>
          <xdr:rowOff>28575</xdr:rowOff>
        </xdr:to>
        <xdr:sp macro="" textlink="">
          <xdr:nvSpPr>
            <xdr:cNvPr id="37900" name="Check Box 12" hidden="1">
              <a:extLst>
                <a:ext uri="{63B3BB69-23CF-44E3-9099-C40C66FF867C}">
                  <a14:compatExt spid="_x0000_s37900"/>
                </a:ext>
                <a:ext uri="{FF2B5EF4-FFF2-40B4-BE49-F238E27FC236}">
                  <a16:creationId xmlns:a16="http://schemas.microsoft.com/office/drawing/2014/main" id="{00000000-0008-0000-0300-00000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0300-00000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12</xdr:col>
          <xdr:colOff>457200</xdr:colOff>
          <xdr:row>28</xdr:row>
          <xdr:rowOff>104775</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300-00001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114300</xdr:rowOff>
        </xdr:from>
        <xdr:to>
          <xdr:col>12</xdr:col>
          <xdr:colOff>590550</xdr:colOff>
          <xdr:row>29</xdr:row>
          <xdr:rowOff>76200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300-00001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2305050</xdr:colOff>
          <xdr:row>43</xdr:row>
          <xdr:rowOff>209550</xdr:rowOff>
        </xdr:from>
        <xdr:to>
          <xdr:col>15</xdr:col>
          <xdr:colOff>2514600</xdr:colOff>
          <xdr:row>45</xdr:row>
          <xdr:rowOff>57150</xdr:rowOff>
        </xdr:to>
        <xdr:sp macro="" textlink="">
          <xdr:nvSpPr>
            <xdr:cNvPr id="37908" name="Check Box 20" hidden="1">
              <a:extLst>
                <a:ext uri="{63B3BB69-23CF-44E3-9099-C40C66FF867C}">
                  <a14:compatExt spid="_x0000_s37908"/>
                </a:ext>
                <a:ext uri="{FF2B5EF4-FFF2-40B4-BE49-F238E27FC236}">
                  <a16:creationId xmlns:a16="http://schemas.microsoft.com/office/drawing/2014/main" id="{00000000-0008-0000-0300-00001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2314575</xdr:colOff>
          <xdr:row>44</xdr:row>
          <xdr:rowOff>114300</xdr:rowOff>
        </xdr:from>
        <xdr:to>
          <xdr:col>16</xdr:col>
          <xdr:colOff>247650</xdr:colOff>
          <xdr:row>46</xdr:row>
          <xdr:rowOff>38100</xdr:rowOff>
        </xdr:to>
        <xdr:sp macro="" textlink="">
          <xdr:nvSpPr>
            <xdr:cNvPr id="37909" name="Check Box 21" hidden="1">
              <a:extLst>
                <a:ext uri="{63B3BB69-23CF-44E3-9099-C40C66FF867C}">
                  <a14:compatExt spid="_x0000_s37909"/>
                </a:ext>
                <a:ext uri="{FF2B5EF4-FFF2-40B4-BE49-F238E27FC236}">
                  <a16:creationId xmlns:a16="http://schemas.microsoft.com/office/drawing/2014/main" id="{00000000-0008-0000-0300-00001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2305050</xdr:colOff>
          <xdr:row>45</xdr:row>
          <xdr:rowOff>133350</xdr:rowOff>
        </xdr:from>
        <xdr:to>
          <xdr:col>16</xdr:col>
          <xdr:colOff>228600</xdr:colOff>
          <xdr:row>47</xdr:row>
          <xdr:rowOff>57150</xdr:rowOff>
        </xdr:to>
        <xdr:sp macro="" textlink="">
          <xdr:nvSpPr>
            <xdr:cNvPr id="37910" name="Check Box 22" hidden="1">
              <a:extLst>
                <a:ext uri="{63B3BB69-23CF-44E3-9099-C40C66FF867C}">
                  <a14:compatExt spid="_x0000_s37910"/>
                </a:ext>
                <a:ext uri="{FF2B5EF4-FFF2-40B4-BE49-F238E27FC236}">
                  <a16:creationId xmlns:a16="http://schemas.microsoft.com/office/drawing/2014/main" id="{00000000-0008-0000-0300-00001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2314575</xdr:colOff>
          <xdr:row>46</xdr:row>
          <xdr:rowOff>123825</xdr:rowOff>
        </xdr:from>
        <xdr:to>
          <xdr:col>16</xdr:col>
          <xdr:colOff>85725</xdr:colOff>
          <xdr:row>48</xdr:row>
          <xdr:rowOff>19050</xdr:rowOff>
        </xdr:to>
        <xdr:sp macro="" textlink="">
          <xdr:nvSpPr>
            <xdr:cNvPr id="37911" name="Check Box 23" hidden="1">
              <a:extLst>
                <a:ext uri="{63B3BB69-23CF-44E3-9099-C40C66FF867C}">
                  <a14:compatExt spid="_x0000_s37911"/>
                </a:ext>
                <a:ext uri="{FF2B5EF4-FFF2-40B4-BE49-F238E27FC236}">
                  <a16:creationId xmlns:a16="http://schemas.microsoft.com/office/drawing/2014/main" id="{00000000-0008-0000-0300-00001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37914" name="Check Box 26" hidden="1">
              <a:extLst>
                <a:ext uri="{63B3BB69-23CF-44E3-9099-C40C66FF867C}">
                  <a14:compatExt spid="_x0000_s37914"/>
                </a:ext>
                <a:ext uri="{FF2B5EF4-FFF2-40B4-BE49-F238E27FC236}">
                  <a16:creationId xmlns:a16="http://schemas.microsoft.com/office/drawing/2014/main" id="{00000000-0008-0000-0300-00001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37916" name="Check Box 28" hidden="1">
              <a:extLst>
                <a:ext uri="{63B3BB69-23CF-44E3-9099-C40C66FF867C}">
                  <a14:compatExt spid="_x0000_s37916"/>
                </a:ext>
                <a:ext uri="{FF2B5EF4-FFF2-40B4-BE49-F238E27FC236}">
                  <a16:creationId xmlns:a16="http://schemas.microsoft.com/office/drawing/2014/main" id="{00000000-0008-0000-0300-00001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37917" name="Check Box 29" hidden="1">
              <a:extLst>
                <a:ext uri="{63B3BB69-23CF-44E3-9099-C40C66FF867C}">
                  <a14:compatExt spid="_x0000_s37917"/>
                </a:ext>
                <a:ext uri="{FF2B5EF4-FFF2-40B4-BE49-F238E27FC236}">
                  <a16:creationId xmlns:a16="http://schemas.microsoft.com/office/drawing/2014/main" id="{00000000-0008-0000-0300-00001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37919" name="Check Box 31" hidden="1">
              <a:extLst>
                <a:ext uri="{63B3BB69-23CF-44E3-9099-C40C66FF867C}">
                  <a14:compatExt spid="_x0000_s37919"/>
                </a:ext>
                <a:ext uri="{FF2B5EF4-FFF2-40B4-BE49-F238E27FC236}">
                  <a16:creationId xmlns:a16="http://schemas.microsoft.com/office/drawing/2014/main" id="{00000000-0008-0000-0300-00001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37920" name="Check Box 32" hidden="1">
              <a:extLst>
                <a:ext uri="{63B3BB69-23CF-44E3-9099-C40C66FF867C}">
                  <a14:compatExt spid="_x0000_s37920"/>
                </a:ext>
                <a:ext uri="{FF2B5EF4-FFF2-40B4-BE49-F238E27FC236}">
                  <a16:creationId xmlns:a16="http://schemas.microsoft.com/office/drawing/2014/main" id="{00000000-0008-0000-0300-00002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46</xdr:row>
          <xdr:rowOff>104775</xdr:rowOff>
        </xdr:from>
        <xdr:to>
          <xdr:col>24</xdr:col>
          <xdr:colOff>114300</xdr:colOff>
          <xdr:row>48</xdr:row>
          <xdr:rowOff>0</xdr:rowOff>
        </xdr:to>
        <xdr:sp macro="" textlink="">
          <xdr:nvSpPr>
            <xdr:cNvPr id="37921" name="Check Box 33" hidden="1">
              <a:extLst>
                <a:ext uri="{63B3BB69-23CF-44E3-9099-C40C66FF867C}">
                  <a14:compatExt spid="_x0000_s37921"/>
                </a:ext>
                <a:ext uri="{FF2B5EF4-FFF2-40B4-BE49-F238E27FC236}">
                  <a16:creationId xmlns:a16="http://schemas.microsoft.com/office/drawing/2014/main" id="{00000000-0008-0000-0300-00002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37923" name="Check Box 35" hidden="1">
              <a:extLst>
                <a:ext uri="{63B3BB69-23CF-44E3-9099-C40C66FF867C}">
                  <a14:compatExt spid="_x0000_s37923"/>
                </a:ext>
                <a:ext uri="{FF2B5EF4-FFF2-40B4-BE49-F238E27FC236}">
                  <a16:creationId xmlns:a16="http://schemas.microsoft.com/office/drawing/2014/main" id="{00000000-0008-0000-0300-00002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37925" name="Check Box 37" hidden="1">
              <a:extLst>
                <a:ext uri="{63B3BB69-23CF-44E3-9099-C40C66FF867C}">
                  <a14:compatExt spid="_x0000_s37925"/>
                </a:ext>
                <a:ext uri="{FF2B5EF4-FFF2-40B4-BE49-F238E27FC236}">
                  <a16:creationId xmlns:a16="http://schemas.microsoft.com/office/drawing/2014/main" id="{00000000-0008-0000-0300-00002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37926" name="Check Box 38" hidden="1">
              <a:extLst>
                <a:ext uri="{63B3BB69-23CF-44E3-9099-C40C66FF867C}">
                  <a14:compatExt spid="_x0000_s37926"/>
                </a:ext>
                <a:ext uri="{FF2B5EF4-FFF2-40B4-BE49-F238E27FC236}">
                  <a16:creationId xmlns:a16="http://schemas.microsoft.com/office/drawing/2014/main" id="{00000000-0008-0000-0300-00002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37928" name="Check Box 40" hidden="1">
              <a:extLst>
                <a:ext uri="{63B3BB69-23CF-44E3-9099-C40C66FF867C}">
                  <a14:compatExt spid="_x0000_s37928"/>
                </a:ext>
                <a:ext uri="{FF2B5EF4-FFF2-40B4-BE49-F238E27FC236}">
                  <a16:creationId xmlns:a16="http://schemas.microsoft.com/office/drawing/2014/main" id="{00000000-0008-0000-0300-00002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2219325</xdr:colOff>
          <xdr:row>45</xdr:row>
          <xdr:rowOff>123825</xdr:rowOff>
        </xdr:from>
        <xdr:to>
          <xdr:col>32</xdr:col>
          <xdr:colOff>142875</xdr:colOff>
          <xdr:row>47</xdr:row>
          <xdr:rowOff>47625</xdr:rowOff>
        </xdr:to>
        <xdr:sp macro="" textlink="">
          <xdr:nvSpPr>
            <xdr:cNvPr id="37929" name="Check Box 41" hidden="1">
              <a:extLst>
                <a:ext uri="{63B3BB69-23CF-44E3-9099-C40C66FF867C}">
                  <a14:compatExt spid="_x0000_s37929"/>
                </a:ext>
                <a:ext uri="{FF2B5EF4-FFF2-40B4-BE49-F238E27FC236}">
                  <a16:creationId xmlns:a16="http://schemas.microsoft.com/office/drawing/2014/main" id="{00000000-0008-0000-0300-00002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37932" name="Check Box 44" hidden="1">
              <a:extLst>
                <a:ext uri="{63B3BB69-23CF-44E3-9099-C40C66FF867C}">
                  <a14:compatExt spid="_x0000_s37932"/>
                </a:ext>
                <a:ext uri="{FF2B5EF4-FFF2-40B4-BE49-F238E27FC236}">
                  <a16:creationId xmlns:a16="http://schemas.microsoft.com/office/drawing/2014/main" id="{00000000-0008-0000-0300-00002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37934" name="Check Box 46" hidden="1">
              <a:extLst>
                <a:ext uri="{63B3BB69-23CF-44E3-9099-C40C66FF867C}">
                  <a14:compatExt spid="_x0000_s37934"/>
                </a:ext>
                <a:ext uri="{FF2B5EF4-FFF2-40B4-BE49-F238E27FC236}">
                  <a16:creationId xmlns:a16="http://schemas.microsoft.com/office/drawing/2014/main" id="{00000000-0008-0000-0300-00002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37935" name="Check Box 47" hidden="1">
              <a:extLst>
                <a:ext uri="{63B3BB69-23CF-44E3-9099-C40C66FF867C}">
                  <a14:compatExt spid="_x0000_s37935"/>
                </a:ext>
                <a:ext uri="{FF2B5EF4-FFF2-40B4-BE49-F238E27FC236}">
                  <a16:creationId xmlns:a16="http://schemas.microsoft.com/office/drawing/2014/main" id="{00000000-0008-0000-0300-00002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37937" name="Check Box 49" hidden="1">
              <a:extLst>
                <a:ext uri="{63B3BB69-23CF-44E3-9099-C40C66FF867C}">
                  <a14:compatExt spid="_x0000_s37937"/>
                </a:ext>
                <a:ext uri="{FF2B5EF4-FFF2-40B4-BE49-F238E27FC236}">
                  <a16:creationId xmlns:a16="http://schemas.microsoft.com/office/drawing/2014/main" id="{00000000-0008-0000-0300-00003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2333625</xdr:colOff>
          <xdr:row>44</xdr:row>
          <xdr:rowOff>142875</xdr:rowOff>
        </xdr:from>
        <xdr:to>
          <xdr:col>40</xdr:col>
          <xdr:colOff>485775</xdr:colOff>
          <xdr:row>46</xdr:row>
          <xdr:rowOff>66675</xdr:rowOff>
        </xdr:to>
        <xdr:sp macro="" textlink="">
          <xdr:nvSpPr>
            <xdr:cNvPr id="37938" name="Check Box 50" hidden="1">
              <a:extLst>
                <a:ext uri="{63B3BB69-23CF-44E3-9099-C40C66FF867C}">
                  <a14:compatExt spid="_x0000_s37938"/>
                </a:ext>
                <a:ext uri="{FF2B5EF4-FFF2-40B4-BE49-F238E27FC236}">
                  <a16:creationId xmlns:a16="http://schemas.microsoft.com/office/drawing/2014/main" id="{00000000-0008-0000-0300-00003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152400</xdr:rowOff>
        </xdr:from>
        <xdr:to>
          <xdr:col>40</xdr:col>
          <xdr:colOff>466725</xdr:colOff>
          <xdr:row>47</xdr:row>
          <xdr:rowOff>76200</xdr:rowOff>
        </xdr:to>
        <xdr:sp macro="" textlink="">
          <xdr:nvSpPr>
            <xdr:cNvPr id="37939" name="Check Box 51" hidden="1">
              <a:extLst>
                <a:ext uri="{63B3BB69-23CF-44E3-9099-C40C66FF867C}">
                  <a14:compatExt spid="_x0000_s37939"/>
                </a:ext>
                <a:ext uri="{FF2B5EF4-FFF2-40B4-BE49-F238E27FC236}">
                  <a16:creationId xmlns:a16="http://schemas.microsoft.com/office/drawing/2014/main" id="{00000000-0008-0000-0300-00003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46</xdr:row>
          <xdr:rowOff>142875</xdr:rowOff>
        </xdr:from>
        <xdr:to>
          <xdr:col>40</xdr:col>
          <xdr:colOff>504825</xdr:colOff>
          <xdr:row>48</xdr:row>
          <xdr:rowOff>19050</xdr:rowOff>
        </xdr:to>
        <xdr:sp macro="" textlink="">
          <xdr:nvSpPr>
            <xdr:cNvPr id="37940" name="Check Box 52" hidden="1">
              <a:extLst>
                <a:ext uri="{63B3BB69-23CF-44E3-9099-C40C66FF867C}">
                  <a14:compatExt spid="_x0000_s37940"/>
                </a:ext>
                <a:ext uri="{FF2B5EF4-FFF2-40B4-BE49-F238E27FC236}">
                  <a16:creationId xmlns:a16="http://schemas.microsoft.com/office/drawing/2014/main" id="{00000000-0008-0000-0300-00003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37943" name="Check Box 55" hidden="1">
              <a:extLst>
                <a:ext uri="{63B3BB69-23CF-44E3-9099-C40C66FF867C}">
                  <a14:compatExt spid="_x0000_s37943"/>
                </a:ext>
                <a:ext uri="{FF2B5EF4-FFF2-40B4-BE49-F238E27FC236}">
                  <a16:creationId xmlns:a16="http://schemas.microsoft.com/office/drawing/2014/main" id="{00000000-0008-0000-0300-00003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37945" name="Check Box 57" hidden="1">
              <a:extLst>
                <a:ext uri="{63B3BB69-23CF-44E3-9099-C40C66FF867C}">
                  <a14:compatExt spid="_x0000_s37945"/>
                </a:ext>
                <a:ext uri="{FF2B5EF4-FFF2-40B4-BE49-F238E27FC236}">
                  <a16:creationId xmlns:a16="http://schemas.microsoft.com/office/drawing/2014/main" id="{00000000-0008-0000-0300-00003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43</xdr:row>
          <xdr:rowOff>171450</xdr:rowOff>
        </xdr:from>
        <xdr:to>
          <xdr:col>32</xdr:col>
          <xdr:colOff>142875</xdr:colOff>
          <xdr:row>45</xdr:row>
          <xdr:rowOff>76200</xdr:rowOff>
        </xdr:to>
        <xdr:sp macro="" textlink="">
          <xdr:nvSpPr>
            <xdr:cNvPr id="37947" name="Check Box 59" hidden="1">
              <a:extLst>
                <a:ext uri="{63B3BB69-23CF-44E3-9099-C40C66FF867C}">
                  <a14:compatExt spid="_x0000_s37947"/>
                </a:ext>
                <a:ext uri="{FF2B5EF4-FFF2-40B4-BE49-F238E27FC236}">
                  <a16:creationId xmlns:a16="http://schemas.microsoft.com/office/drawing/2014/main" id="{00000000-0008-0000-0300-00003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37954" name="Check Box 66" hidden="1">
              <a:extLst>
                <a:ext uri="{63B3BB69-23CF-44E3-9099-C40C66FF867C}">
                  <a14:compatExt spid="_x0000_s37954"/>
                </a:ext>
                <a:ext uri="{FF2B5EF4-FFF2-40B4-BE49-F238E27FC236}">
                  <a16:creationId xmlns:a16="http://schemas.microsoft.com/office/drawing/2014/main" id="{00000000-0008-0000-0300-00004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12</xdr:col>
          <xdr:colOff>457200</xdr:colOff>
          <xdr:row>28</xdr:row>
          <xdr:rowOff>104775</xdr:rowOff>
        </xdr:to>
        <xdr:sp macro="" textlink="">
          <xdr:nvSpPr>
            <xdr:cNvPr id="37955" name="Check Box 67" hidden="1">
              <a:extLst>
                <a:ext uri="{63B3BB69-23CF-44E3-9099-C40C66FF867C}">
                  <a14:compatExt spid="_x0000_s37955"/>
                </a:ext>
                <a:ext uri="{FF2B5EF4-FFF2-40B4-BE49-F238E27FC236}">
                  <a16:creationId xmlns:a16="http://schemas.microsoft.com/office/drawing/2014/main" id="{00000000-0008-0000-0300-00004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114300</xdr:rowOff>
        </xdr:from>
        <xdr:to>
          <xdr:col>12</xdr:col>
          <xdr:colOff>590550</xdr:colOff>
          <xdr:row>29</xdr:row>
          <xdr:rowOff>76200</xdr:rowOff>
        </xdr:to>
        <xdr:sp macro="" textlink="">
          <xdr:nvSpPr>
            <xdr:cNvPr id="37956" name="Check Box 68" hidden="1">
              <a:extLst>
                <a:ext uri="{63B3BB69-23CF-44E3-9099-C40C66FF867C}">
                  <a14:compatExt spid="_x0000_s37956"/>
                </a:ext>
                <a:ext uri="{FF2B5EF4-FFF2-40B4-BE49-F238E27FC236}">
                  <a16:creationId xmlns:a16="http://schemas.microsoft.com/office/drawing/2014/main" id="{00000000-0008-0000-0300-00004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37961" name="Check Box 73" hidden="1">
              <a:extLst>
                <a:ext uri="{63B3BB69-23CF-44E3-9099-C40C66FF867C}">
                  <a14:compatExt spid="_x0000_s37961"/>
                </a:ext>
                <a:ext uri="{FF2B5EF4-FFF2-40B4-BE49-F238E27FC236}">
                  <a16:creationId xmlns:a16="http://schemas.microsoft.com/office/drawing/2014/main" id="{00000000-0008-0000-0300-00004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37962" name="Check Box 74" hidden="1">
              <a:extLst>
                <a:ext uri="{63B3BB69-23CF-44E3-9099-C40C66FF867C}">
                  <a14:compatExt spid="_x0000_s37962"/>
                </a:ext>
                <a:ext uri="{FF2B5EF4-FFF2-40B4-BE49-F238E27FC236}">
                  <a16:creationId xmlns:a16="http://schemas.microsoft.com/office/drawing/2014/main" id="{00000000-0008-0000-0300-00004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37963" name="Check Box 75" hidden="1">
              <a:extLst>
                <a:ext uri="{63B3BB69-23CF-44E3-9099-C40C66FF867C}">
                  <a14:compatExt spid="_x0000_s37963"/>
                </a:ext>
                <a:ext uri="{FF2B5EF4-FFF2-40B4-BE49-F238E27FC236}">
                  <a16:creationId xmlns:a16="http://schemas.microsoft.com/office/drawing/2014/main" id="{00000000-0008-0000-0300-00004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37964" name="Check Box 76" hidden="1">
              <a:extLst>
                <a:ext uri="{63B3BB69-23CF-44E3-9099-C40C66FF867C}">
                  <a14:compatExt spid="_x0000_s37964"/>
                </a:ext>
                <a:ext uri="{FF2B5EF4-FFF2-40B4-BE49-F238E27FC236}">
                  <a16:creationId xmlns:a16="http://schemas.microsoft.com/office/drawing/2014/main" id="{00000000-0008-0000-0300-00004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37965" name="Check Box 77" hidden="1">
              <a:extLst>
                <a:ext uri="{63B3BB69-23CF-44E3-9099-C40C66FF867C}">
                  <a14:compatExt spid="_x0000_s37965"/>
                </a:ext>
                <a:ext uri="{FF2B5EF4-FFF2-40B4-BE49-F238E27FC236}">
                  <a16:creationId xmlns:a16="http://schemas.microsoft.com/office/drawing/2014/main" id="{00000000-0008-0000-0300-00004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37967" name="Check Box 79" hidden="1">
              <a:extLst>
                <a:ext uri="{63B3BB69-23CF-44E3-9099-C40C66FF867C}">
                  <a14:compatExt spid="_x0000_s37967"/>
                </a:ext>
                <a:ext uri="{FF2B5EF4-FFF2-40B4-BE49-F238E27FC236}">
                  <a16:creationId xmlns:a16="http://schemas.microsoft.com/office/drawing/2014/main" id="{00000000-0008-0000-0300-00004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37968" name="Check Box 80" hidden="1">
              <a:extLst>
                <a:ext uri="{63B3BB69-23CF-44E3-9099-C40C66FF867C}">
                  <a14:compatExt spid="_x0000_s37968"/>
                </a:ext>
                <a:ext uri="{FF2B5EF4-FFF2-40B4-BE49-F238E27FC236}">
                  <a16:creationId xmlns:a16="http://schemas.microsoft.com/office/drawing/2014/main" id="{00000000-0008-0000-0300-00005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37969" name="Check Box 81" hidden="1">
              <a:extLst>
                <a:ext uri="{63B3BB69-23CF-44E3-9099-C40C66FF867C}">
                  <a14:compatExt spid="_x0000_s37969"/>
                </a:ext>
                <a:ext uri="{FF2B5EF4-FFF2-40B4-BE49-F238E27FC236}">
                  <a16:creationId xmlns:a16="http://schemas.microsoft.com/office/drawing/2014/main" id="{00000000-0008-0000-0300-00005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37970" name="Check Box 82" hidden="1">
              <a:extLst>
                <a:ext uri="{63B3BB69-23CF-44E3-9099-C40C66FF867C}">
                  <a14:compatExt spid="_x0000_s37970"/>
                </a:ext>
                <a:ext uri="{FF2B5EF4-FFF2-40B4-BE49-F238E27FC236}">
                  <a16:creationId xmlns:a16="http://schemas.microsoft.com/office/drawing/2014/main" id="{00000000-0008-0000-0300-00005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46</xdr:row>
          <xdr:rowOff>123825</xdr:rowOff>
        </xdr:from>
        <xdr:to>
          <xdr:col>32</xdr:col>
          <xdr:colOff>152400</xdr:colOff>
          <xdr:row>48</xdr:row>
          <xdr:rowOff>0</xdr:rowOff>
        </xdr:to>
        <xdr:sp macro="" textlink="">
          <xdr:nvSpPr>
            <xdr:cNvPr id="37972" name="Check Box 84" hidden="1">
              <a:extLst>
                <a:ext uri="{63B3BB69-23CF-44E3-9099-C40C66FF867C}">
                  <a14:compatExt spid="_x0000_s37972"/>
                </a:ext>
                <a:ext uri="{FF2B5EF4-FFF2-40B4-BE49-F238E27FC236}">
                  <a16:creationId xmlns:a16="http://schemas.microsoft.com/office/drawing/2014/main" id="{00000000-0008-0000-0300-00005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37973" name="Check Box 85" hidden="1">
              <a:extLst>
                <a:ext uri="{63B3BB69-23CF-44E3-9099-C40C66FF867C}">
                  <a14:compatExt spid="_x0000_s37973"/>
                </a:ext>
                <a:ext uri="{FF2B5EF4-FFF2-40B4-BE49-F238E27FC236}">
                  <a16:creationId xmlns:a16="http://schemas.microsoft.com/office/drawing/2014/main" id="{00000000-0008-0000-0300-00005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37974" name="Check Box 86" hidden="1">
              <a:extLst>
                <a:ext uri="{63B3BB69-23CF-44E3-9099-C40C66FF867C}">
                  <a14:compatExt spid="_x0000_s37974"/>
                </a:ext>
                <a:ext uri="{FF2B5EF4-FFF2-40B4-BE49-F238E27FC236}">
                  <a16:creationId xmlns:a16="http://schemas.microsoft.com/office/drawing/2014/main" id="{00000000-0008-0000-0300-00005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37975" name="Check Box 87" hidden="1">
              <a:extLst>
                <a:ext uri="{63B3BB69-23CF-44E3-9099-C40C66FF867C}">
                  <a14:compatExt spid="_x0000_s37975"/>
                </a:ext>
                <a:ext uri="{FF2B5EF4-FFF2-40B4-BE49-F238E27FC236}">
                  <a16:creationId xmlns:a16="http://schemas.microsoft.com/office/drawing/2014/main" id="{00000000-0008-0000-0300-00005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37976" name="Check Box 88" hidden="1">
              <a:extLst>
                <a:ext uri="{63B3BB69-23CF-44E3-9099-C40C66FF867C}">
                  <a14:compatExt spid="_x0000_s37976"/>
                </a:ext>
                <a:ext uri="{FF2B5EF4-FFF2-40B4-BE49-F238E27FC236}">
                  <a16:creationId xmlns:a16="http://schemas.microsoft.com/office/drawing/2014/main" id="{00000000-0008-0000-0300-00005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466725</xdr:colOff>
          <xdr:row>46</xdr:row>
          <xdr:rowOff>38100</xdr:rowOff>
        </xdr:to>
        <xdr:sp macro="" textlink="">
          <xdr:nvSpPr>
            <xdr:cNvPr id="37977" name="Check Box 89" hidden="1">
              <a:extLst>
                <a:ext uri="{63B3BB69-23CF-44E3-9099-C40C66FF867C}">
                  <a14:compatExt spid="_x0000_s37977"/>
                </a:ext>
                <a:ext uri="{FF2B5EF4-FFF2-40B4-BE49-F238E27FC236}">
                  <a16:creationId xmlns:a16="http://schemas.microsoft.com/office/drawing/2014/main" id="{00000000-0008-0000-0300-00005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37978" name="Check Box 90" hidden="1">
              <a:extLst>
                <a:ext uri="{63B3BB69-23CF-44E3-9099-C40C66FF867C}">
                  <a14:compatExt spid="_x0000_s37978"/>
                </a:ext>
                <a:ext uri="{FF2B5EF4-FFF2-40B4-BE49-F238E27FC236}">
                  <a16:creationId xmlns:a16="http://schemas.microsoft.com/office/drawing/2014/main" id="{00000000-0008-0000-0300-00005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46</xdr:row>
          <xdr:rowOff>57150</xdr:rowOff>
        </xdr:from>
        <xdr:to>
          <xdr:col>40</xdr:col>
          <xdr:colOff>504825</xdr:colOff>
          <xdr:row>47</xdr:row>
          <xdr:rowOff>142875</xdr:rowOff>
        </xdr:to>
        <xdr:sp macro="" textlink="">
          <xdr:nvSpPr>
            <xdr:cNvPr id="37979" name="Check Box 91" hidden="1">
              <a:extLst>
                <a:ext uri="{63B3BB69-23CF-44E3-9099-C40C66FF867C}">
                  <a14:compatExt spid="_x0000_s37979"/>
                </a:ext>
                <a:ext uri="{FF2B5EF4-FFF2-40B4-BE49-F238E27FC236}">
                  <a16:creationId xmlns:a16="http://schemas.microsoft.com/office/drawing/2014/main" id="{00000000-0008-0000-0300-00005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37980" name="Check Box 92" hidden="1">
              <a:extLst>
                <a:ext uri="{63B3BB69-23CF-44E3-9099-C40C66FF867C}">
                  <a14:compatExt spid="_x0000_s37980"/>
                </a:ext>
                <a:ext uri="{FF2B5EF4-FFF2-40B4-BE49-F238E27FC236}">
                  <a16:creationId xmlns:a16="http://schemas.microsoft.com/office/drawing/2014/main" id="{00000000-0008-0000-0300-00005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37981" name="Check Box 93" hidden="1">
              <a:extLst>
                <a:ext uri="{63B3BB69-23CF-44E3-9099-C40C66FF867C}">
                  <a14:compatExt spid="_x0000_s37981"/>
                </a:ext>
                <a:ext uri="{FF2B5EF4-FFF2-40B4-BE49-F238E27FC236}">
                  <a16:creationId xmlns:a16="http://schemas.microsoft.com/office/drawing/2014/main" id="{00000000-0008-0000-0300-00005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37989" name="Check Box 101" hidden="1">
              <a:extLst>
                <a:ext uri="{63B3BB69-23CF-44E3-9099-C40C66FF867C}">
                  <a14:compatExt spid="_x0000_s37989"/>
                </a:ext>
                <a:ext uri="{FF2B5EF4-FFF2-40B4-BE49-F238E27FC236}">
                  <a16:creationId xmlns:a16="http://schemas.microsoft.com/office/drawing/2014/main" id="{00000000-0008-0000-0300-00006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12</xdr:col>
          <xdr:colOff>457200</xdr:colOff>
          <xdr:row>28</xdr:row>
          <xdr:rowOff>104775</xdr:rowOff>
        </xdr:to>
        <xdr:sp macro="" textlink="">
          <xdr:nvSpPr>
            <xdr:cNvPr id="37990" name="Check Box 102" hidden="1">
              <a:extLst>
                <a:ext uri="{63B3BB69-23CF-44E3-9099-C40C66FF867C}">
                  <a14:compatExt spid="_x0000_s37990"/>
                </a:ext>
                <a:ext uri="{FF2B5EF4-FFF2-40B4-BE49-F238E27FC236}">
                  <a16:creationId xmlns:a16="http://schemas.microsoft.com/office/drawing/2014/main" id="{00000000-0008-0000-0300-00006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114300</xdr:rowOff>
        </xdr:from>
        <xdr:to>
          <xdr:col>12</xdr:col>
          <xdr:colOff>590550</xdr:colOff>
          <xdr:row>29</xdr:row>
          <xdr:rowOff>76200</xdr:rowOff>
        </xdr:to>
        <xdr:sp macro="" textlink="">
          <xdr:nvSpPr>
            <xdr:cNvPr id="37991" name="Check Box 103" hidden="1">
              <a:extLst>
                <a:ext uri="{63B3BB69-23CF-44E3-9099-C40C66FF867C}">
                  <a14:compatExt spid="_x0000_s37991"/>
                </a:ext>
                <a:ext uri="{FF2B5EF4-FFF2-40B4-BE49-F238E27FC236}">
                  <a16:creationId xmlns:a16="http://schemas.microsoft.com/office/drawing/2014/main" id="{00000000-0008-0000-0300-00006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37996" name="Check Box 108" hidden="1">
              <a:extLst>
                <a:ext uri="{63B3BB69-23CF-44E3-9099-C40C66FF867C}">
                  <a14:compatExt spid="_x0000_s37996"/>
                </a:ext>
                <a:ext uri="{FF2B5EF4-FFF2-40B4-BE49-F238E27FC236}">
                  <a16:creationId xmlns:a16="http://schemas.microsoft.com/office/drawing/2014/main" id="{00000000-0008-0000-0300-00006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37997" name="Check Box 109" hidden="1">
              <a:extLst>
                <a:ext uri="{63B3BB69-23CF-44E3-9099-C40C66FF867C}">
                  <a14:compatExt spid="_x0000_s37997"/>
                </a:ext>
                <a:ext uri="{FF2B5EF4-FFF2-40B4-BE49-F238E27FC236}">
                  <a16:creationId xmlns:a16="http://schemas.microsoft.com/office/drawing/2014/main" id="{00000000-0008-0000-0300-00006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37998" name="Check Box 110" hidden="1">
              <a:extLst>
                <a:ext uri="{63B3BB69-23CF-44E3-9099-C40C66FF867C}">
                  <a14:compatExt spid="_x0000_s37998"/>
                </a:ext>
                <a:ext uri="{FF2B5EF4-FFF2-40B4-BE49-F238E27FC236}">
                  <a16:creationId xmlns:a16="http://schemas.microsoft.com/office/drawing/2014/main" id="{00000000-0008-0000-0300-00006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37999" name="Check Box 111" hidden="1">
              <a:extLst>
                <a:ext uri="{63B3BB69-23CF-44E3-9099-C40C66FF867C}">
                  <a14:compatExt spid="_x0000_s37999"/>
                </a:ext>
                <a:ext uri="{FF2B5EF4-FFF2-40B4-BE49-F238E27FC236}">
                  <a16:creationId xmlns:a16="http://schemas.microsoft.com/office/drawing/2014/main" id="{00000000-0008-0000-0300-00006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38000" name="Check Box 112" hidden="1">
              <a:extLst>
                <a:ext uri="{63B3BB69-23CF-44E3-9099-C40C66FF867C}">
                  <a14:compatExt spid="_x0000_s38000"/>
                </a:ext>
                <a:ext uri="{FF2B5EF4-FFF2-40B4-BE49-F238E27FC236}">
                  <a16:creationId xmlns:a16="http://schemas.microsoft.com/office/drawing/2014/main" id="{00000000-0008-0000-0300-00007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38002" name="Check Box 114" hidden="1">
              <a:extLst>
                <a:ext uri="{63B3BB69-23CF-44E3-9099-C40C66FF867C}">
                  <a14:compatExt spid="_x0000_s38002"/>
                </a:ext>
                <a:ext uri="{FF2B5EF4-FFF2-40B4-BE49-F238E27FC236}">
                  <a16:creationId xmlns:a16="http://schemas.microsoft.com/office/drawing/2014/main" id="{00000000-0008-0000-0300-00007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38003" name="Check Box 115" hidden="1">
              <a:extLst>
                <a:ext uri="{63B3BB69-23CF-44E3-9099-C40C66FF867C}">
                  <a14:compatExt spid="_x0000_s38003"/>
                </a:ext>
                <a:ext uri="{FF2B5EF4-FFF2-40B4-BE49-F238E27FC236}">
                  <a16:creationId xmlns:a16="http://schemas.microsoft.com/office/drawing/2014/main" id="{00000000-0008-0000-0300-00007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38004" name="Check Box 116" hidden="1">
              <a:extLst>
                <a:ext uri="{63B3BB69-23CF-44E3-9099-C40C66FF867C}">
                  <a14:compatExt spid="_x0000_s38004"/>
                </a:ext>
                <a:ext uri="{FF2B5EF4-FFF2-40B4-BE49-F238E27FC236}">
                  <a16:creationId xmlns:a16="http://schemas.microsoft.com/office/drawing/2014/main" id="{00000000-0008-0000-0300-00007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38005" name="Check Box 117" hidden="1">
              <a:extLst>
                <a:ext uri="{63B3BB69-23CF-44E3-9099-C40C66FF867C}">
                  <a14:compatExt spid="_x0000_s38005"/>
                </a:ext>
                <a:ext uri="{FF2B5EF4-FFF2-40B4-BE49-F238E27FC236}">
                  <a16:creationId xmlns:a16="http://schemas.microsoft.com/office/drawing/2014/main" id="{00000000-0008-0000-0300-00007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38008" name="Check Box 120" hidden="1">
              <a:extLst>
                <a:ext uri="{63B3BB69-23CF-44E3-9099-C40C66FF867C}">
                  <a14:compatExt spid="_x0000_s38008"/>
                </a:ext>
                <a:ext uri="{FF2B5EF4-FFF2-40B4-BE49-F238E27FC236}">
                  <a16:creationId xmlns:a16="http://schemas.microsoft.com/office/drawing/2014/main" id="{00000000-0008-0000-0300-00007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38009" name="Check Box 121" hidden="1">
              <a:extLst>
                <a:ext uri="{63B3BB69-23CF-44E3-9099-C40C66FF867C}">
                  <a14:compatExt spid="_x0000_s38009"/>
                </a:ext>
                <a:ext uri="{FF2B5EF4-FFF2-40B4-BE49-F238E27FC236}">
                  <a16:creationId xmlns:a16="http://schemas.microsoft.com/office/drawing/2014/main" id="{00000000-0008-0000-0300-00007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38010" name="Check Box 122" hidden="1">
              <a:extLst>
                <a:ext uri="{63B3BB69-23CF-44E3-9099-C40C66FF867C}">
                  <a14:compatExt spid="_x0000_s38010"/>
                </a:ext>
                <a:ext uri="{FF2B5EF4-FFF2-40B4-BE49-F238E27FC236}">
                  <a16:creationId xmlns:a16="http://schemas.microsoft.com/office/drawing/2014/main" id="{00000000-0008-0000-0300-00007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38011" name="Check Box 123" hidden="1">
              <a:extLst>
                <a:ext uri="{63B3BB69-23CF-44E3-9099-C40C66FF867C}">
                  <a14:compatExt spid="_x0000_s38011"/>
                </a:ext>
                <a:ext uri="{FF2B5EF4-FFF2-40B4-BE49-F238E27FC236}">
                  <a16:creationId xmlns:a16="http://schemas.microsoft.com/office/drawing/2014/main" id="{00000000-0008-0000-0300-00007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466725</xdr:colOff>
          <xdr:row>46</xdr:row>
          <xdr:rowOff>38100</xdr:rowOff>
        </xdr:to>
        <xdr:sp macro="" textlink="">
          <xdr:nvSpPr>
            <xdr:cNvPr id="38012" name="Check Box 124" hidden="1">
              <a:extLst>
                <a:ext uri="{63B3BB69-23CF-44E3-9099-C40C66FF867C}">
                  <a14:compatExt spid="_x0000_s38012"/>
                </a:ext>
                <a:ext uri="{FF2B5EF4-FFF2-40B4-BE49-F238E27FC236}">
                  <a16:creationId xmlns:a16="http://schemas.microsoft.com/office/drawing/2014/main" id="{00000000-0008-0000-0300-00007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38013" name="Check Box 125" hidden="1">
              <a:extLst>
                <a:ext uri="{63B3BB69-23CF-44E3-9099-C40C66FF867C}">
                  <a14:compatExt spid="_x0000_s38013"/>
                </a:ext>
                <a:ext uri="{FF2B5EF4-FFF2-40B4-BE49-F238E27FC236}">
                  <a16:creationId xmlns:a16="http://schemas.microsoft.com/office/drawing/2014/main" id="{00000000-0008-0000-0300-00007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46</xdr:row>
          <xdr:rowOff>57150</xdr:rowOff>
        </xdr:from>
        <xdr:to>
          <xdr:col>40</xdr:col>
          <xdr:colOff>504825</xdr:colOff>
          <xdr:row>47</xdr:row>
          <xdr:rowOff>142875</xdr:rowOff>
        </xdr:to>
        <xdr:sp macro="" textlink="">
          <xdr:nvSpPr>
            <xdr:cNvPr id="38014" name="Check Box 126" hidden="1">
              <a:extLst>
                <a:ext uri="{63B3BB69-23CF-44E3-9099-C40C66FF867C}">
                  <a14:compatExt spid="_x0000_s38014"/>
                </a:ext>
                <a:ext uri="{FF2B5EF4-FFF2-40B4-BE49-F238E27FC236}">
                  <a16:creationId xmlns:a16="http://schemas.microsoft.com/office/drawing/2014/main" id="{00000000-0008-0000-0300-00007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38015" name="Check Box 127" hidden="1">
              <a:extLst>
                <a:ext uri="{63B3BB69-23CF-44E3-9099-C40C66FF867C}">
                  <a14:compatExt spid="_x0000_s38015"/>
                </a:ext>
                <a:ext uri="{FF2B5EF4-FFF2-40B4-BE49-F238E27FC236}">
                  <a16:creationId xmlns:a16="http://schemas.microsoft.com/office/drawing/2014/main" id="{00000000-0008-0000-0300-00007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38016" name="Check Box 128" hidden="1">
              <a:extLst>
                <a:ext uri="{63B3BB69-23CF-44E3-9099-C40C66FF867C}">
                  <a14:compatExt spid="_x0000_s38016"/>
                </a:ext>
                <a:ext uri="{FF2B5EF4-FFF2-40B4-BE49-F238E27FC236}">
                  <a16:creationId xmlns:a16="http://schemas.microsoft.com/office/drawing/2014/main" id="{00000000-0008-0000-0300-00008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38024" name="Check Box 136" hidden="1">
              <a:extLst>
                <a:ext uri="{63B3BB69-23CF-44E3-9099-C40C66FF867C}">
                  <a14:compatExt spid="_x0000_s38024"/>
                </a:ext>
                <a:ext uri="{FF2B5EF4-FFF2-40B4-BE49-F238E27FC236}">
                  <a16:creationId xmlns:a16="http://schemas.microsoft.com/office/drawing/2014/main" id="{00000000-0008-0000-0300-00008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12</xdr:col>
          <xdr:colOff>457200</xdr:colOff>
          <xdr:row>28</xdr:row>
          <xdr:rowOff>104775</xdr:rowOff>
        </xdr:to>
        <xdr:sp macro="" textlink="">
          <xdr:nvSpPr>
            <xdr:cNvPr id="38025" name="Check Box 137" hidden="1">
              <a:extLst>
                <a:ext uri="{63B3BB69-23CF-44E3-9099-C40C66FF867C}">
                  <a14:compatExt spid="_x0000_s38025"/>
                </a:ext>
                <a:ext uri="{FF2B5EF4-FFF2-40B4-BE49-F238E27FC236}">
                  <a16:creationId xmlns:a16="http://schemas.microsoft.com/office/drawing/2014/main" id="{00000000-0008-0000-0300-00008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114300</xdr:rowOff>
        </xdr:from>
        <xdr:to>
          <xdr:col>12</xdr:col>
          <xdr:colOff>590550</xdr:colOff>
          <xdr:row>29</xdr:row>
          <xdr:rowOff>76200</xdr:rowOff>
        </xdr:to>
        <xdr:sp macro="" textlink="">
          <xdr:nvSpPr>
            <xdr:cNvPr id="38026" name="Check Box 138" hidden="1">
              <a:extLst>
                <a:ext uri="{63B3BB69-23CF-44E3-9099-C40C66FF867C}">
                  <a14:compatExt spid="_x0000_s38026"/>
                </a:ext>
                <a:ext uri="{FF2B5EF4-FFF2-40B4-BE49-F238E27FC236}">
                  <a16:creationId xmlns:a16="http://schemas.microsoft.com/office/drawing/2014/main" id="{00000000-0008-0000-0300-00008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38031" name="Check Box 143" hidden="1">
              <a:extLst>
                <a:ext uri="{63B3BB69-23CF-44E3-9099-C40C66FF867C}">
                  <a14:compatExt spid="_x0000_s38031"/>
                </a:ext>
                <a:ext uri="{FF2B5EF4-FFF2-40B4-BE49-F238E27FC236}">
                  <a16:creationId xmlns:a16="http://schemas.microsoft.com/office/drawing/2014/main" id="{00000000-0008-0000-0300-00008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38032" name="Check Box 144" hidden="1">
              <a:extLst>
                <a:ext uri="{63B3BB69-23CF-44E3-9099-C40C66FF867C}">
                  <a14:compatExt spid="_x0000_s38032"/>
                </a:ext>
                <a:ext uri="{FF2B5EF4-FFF2-40B4-BE49-F238E27FC236}">
                  <a16:creationId xmlns:a16="http://schemas.microsoft.com/office/drawing/2014/main" id="{00000000-0008-0000-0300-00009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38033" name="Check Box 145" hidden="1">
              <a:extLst>
                <a:ext uri="{63B3BB69-23CF-44E3-9099-C40C66FF867C}">
                  <a14:compatExt spid="_x0000_s38033"/>
                </a:ext>
                <a:ext uri="{FF2B5EF4-FFF2-40B4-BE49-F238E27FC236}">
                  <a16:creationId xmlns:a16="http://schemas.microsoft.com/office/drawing/2014/main" id="{00000000-0008-0000-0300-00009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38034" name="Check Box 146" hidden="1">
              <a:extLst>
                <a:ext uri="{63B3BB69-23CF-44E3-9099-C40C66FF867C}">
                  <a14:compatExt spid="_x0000_s38034"/>
                </a:ext>
                <a:ext uri="{FF2B5EF4-FFF2-40B4-BE49-F238E27FC236}">
                  <a16:creationId xmlns:a16="http://schemas.microsoft.com/office/drawing/2014/main" id="{00000000-0008-0000-0300-00009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38035" name="Check Box 147" hidden="1">
              <a:extLst>
                <a:ext uri="{63B3BB69-23CF-44E3-9099-C40C66FF867C}">
                  <a14:compatExt spid="_x0000_s38035"/>
                </a:ext>
                <a:ext uri="{FF2B5EF4-FFF2-40B4-BE49-F238E27FC236}">
                  <a16:creationId xmlns:a16="http://schemas.microsoft.com/office/drawing/2014/main" id="{00000000-0008-0000-0300-00009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38037" name="Check Box 149" hidden="1">
              <a:extLst>
                <a:ext uri="{63B3BB69-23CF-44E3-9099-C40C66FF867C}">
                  <a14:compatExt spid="_x0000_s38037"/>
                </a:ext>
                <a:ext uri="{FF2B5EF4-FFF2-40B4-BE49-F238E27FC236}">
                  <a16:creationId xmlns:a16="http://schemas.microsoft.com/office/drawing/2014/main" id="{00000000-0008-0000-0300-00009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38038" name="Check Box 150" hidden="1">
              <a:extLst>
                <a:ext uri="{63B3BB69-23CF-44E3-9099-C40C66FF867C}">
                  <a14:compatExt spid="_x0000_s38038"/>
                </a:ext>
                <a:ext uri="{FF2B5EF4-FFF2-40B4-BE49-F238E27FC236}">
                  <a16:creationId xmlns:a16="http://schemas.microsoft.com/office/drawing/2014/main" id="{00000000-0008-0000-0300-00009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38039" name="Check Box 151" hidden="1">
              <a:extLst>
                <a:ext uri="{63B3BB69-23CF-44E3-9099-C40C66FF867C}">
                  <a14:compatExt spid="_x0000_s38039"/>
                </a:ext>
                <a:ext uri="{FF2B5EF4-FFF2-40B4-BE49-F238E27FC236}">
                  <a16:creationId xmlns:a16="http://schemas.microsoft.com/office/drawing/2014/main" id="{00000000-0008-0000-0300-00009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38040" name="Check Box 152" hidden="1">
              <a:extLst>
                <a:ext uri="{63B3BB69-23CF-44E3-9099-C40C66FF867C}">
                  <a14:compatExt spid="_x0000_s38040"/>
                </a:ext>
                <a:ext uri="{FF2B5EF4-FFF2-40B4-BE49-F238E27FC236}">
                  <a16:creationId xmlns:a16="http://schemas.microsoft.com/office/drawing/2014/main" id="{00000000-0008-0000-0300-00009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38043" name="Check Box 155" hidden="1">
              <a:extLst>
                <a:ext uri="{63B3BB69-23CF-44E3-9099-C40C66FF867C}">
                  <a14:compatExt spid="_x0000_s38043"/>
                </a:ext>
                <a:ext uri="{FF2B5EF4-FFF2-40B4-BE49-F238E27FC236}">
                  <a16:creationId xmlns:a16="http://schemas.microsoft.com/office/drawing/2014/main" id="{00000000-0008-0000-0300-00009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38044" name="Check Box 156" hidden="1">
              <a:extLst>
                <a:ext uri="{63B3BB69-23CF-44E3-9099-C40C66FF867C}">
                  <a14:compatExt spid="_x0000_s38044"/>
                </a:ext>
                <a:ext uri="{FF2B5EF4-FFF2-40B4-BE49-F238E27FC236}">
                  <a16:creationId xmlns:a16="http://schemas.microsoft.com/office/drawing/2014/main" id="{00000000-0008-0000-0300-00009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38045" name="Check Box 157" hidden="1">
              <a:extLst>
                <a:ext uri="{63B3BB69-23CF-44E3-9099-C40C66FF867C}">
                  <a14:compatExt spid="_x0000_s38045"/>
                </a:ext>
                <a:ext uri="{FF2B5EF4-FFF2-40B4-BE49-F238E27FC236}">
                  <a16:creationId xmlns:a16="http://schemas.microsoft.com/office/drawing/2014/main" id="{00000000-0008-0000-0300-00009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38046" name="Check Box 158" hidden="1">
              <a:extLst>
                <a:ext uri="{63B3BB69-23CF-44E3-9099-C40C66FF867C}">
                  <a14:compatExt spid="_x0000_s38046"/>
                </a:ext>
                <a:ext uri="{FF2B5EF4-FFF2-40B4-BE49-F238E27FC236}">
                  <a16:creationId xmlns:a16="http://schemas.microsoft.com/office/drawing/2014/main" id="{00000000-0008-0000-0300-00009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466725</xdr:colOff>
          <xdr:row>46</xdr:row>
          <xdr:rowOff>38100</xdr:rowOff>
        </xdr:to>
        <xdr:sp macro="" textlink="">
          <xdr:nvSpPr>
            <xdr:cNvPr id="38047" name="Check Box 159" hidden="1">
              <a:extLst>
                <a:ext uri="{63B3BB69-23CF-44E3-9099-C40C66FF867C}">
                  <a14:compatExt spid="_x0000_s38047"/>
                </a:ext>
                <a:ext uri="{FF2B5EF4-FFF2-40B4-BE49-F238E27FC236}">
                  <a16:creationId xmlns:a16="http://schemas.microsoft.com/office/drawing/2014/main" id="{00000000-0008-0000-0300-00009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38048" name="Check Box 160" hidden="1">
              <a:extLst>
                <a:ext uri="{63B3BB69-23CF-44E3-9099-C40C66FF867C}">
                  <a14:compatExt spid="_x0000_s38048"/>
                </a:ext>
                <a:ext uri="{FF2B5EF4-FFF2-40B4-BE49-F238E27FC236}">
                  <a16:creationId xmlns:a16="http://schemas.microsoft.com/office/drawing/2014/main" id="{00000000-0008-0000-0300-0000A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46</xdr:row>
          <xdr:rowOff>57150</xdr:rowOff>
        </xdr:from>
        <xdr:to>
          <xdr:col>40</xdr:col>
          <xdr:colOff>504825</xdr:colOff>
          <xdr:row>47</xdr:row>
          <xdr:rowOff>142875</xdr:rowOff>
        </xdr:to>
        <xdr:sp macro="" textlink="">
          <xdr:nvSpPr>
            <xdr:cNvPr id="38049" name="Check Box 161" hidden="1">
              <a:extLst>
                <a:ext uri="{63B3BB69-23CF-44E3-9099-C40C66FF867C}">
                  <a14:compatExt spid="_x0000_s38049"/>
                </a:ext>
                <a:ext uri="{FF2B5EF4-FFF2-40B4-BE49-F238E27FC236}">
                  <a16:creationId xmlns:a16="http://schemas.microsoft.com/office/drawing/2014/main" id="{00000000-0008-0000-0300-0000A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38050" name="Check Box 162" hidden="1">
              <a:extLst>
                <a:ext uri="{63B3BB69-23CF-44E3-9099-C40C66FF867C}">
                  <a14:compatExt spid="_x0000_s38050"/>
                </a:ext>
                <a:ext uri="{FF2B5EF4-FFF2-40B4-BE49-F238E27FC236}">
                  <a16:creationId xmlns:a16="http://schemas.microsoft.com/office/drawing/2014/main" id="{00000000-0008-0000-0300-0000A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38051" name="Check Box 163" hidden="1">
              <a:extLst>
                <a:ext uri="{63B3BB69-23CF-44E3-9099-C40C66FF867C}">
                  <a14:compatExt spid="_x0000_s38051"/>
                </a:ext>
                <a:ext uri="{FF2B5EF4-FFF2-40B4-BE49-F238E27FC236}">
                  <a16:creationId xmlns:a16="http://schemas.microsoft.com/office/drawing/2014/main" id="{00000000-0008-0000-0300-0000A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38059" name="Check Box 171" hidden="1">
              <a:extLst>
                <a:ext uri="{63B3BB69-23CF-44E3-9099-C40C66FF867C}">
                  <a14:compatExt spid="_x0000_s38059"/>
                </a:ext>
                <a:ext uri="{FF2B5EF4-FFF2-40B4-BE49-F238E27FC236}">
                  <a16:creationId xmlns:a16="http://schemas.microsoft.com/office/drawing/2014/main" id="{00000000-0008-0000-0300-0000A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12</xdr:col>
          <xdr:colOff>457200</xdr:colOff>
          <xdr:row>28</xdr:row>
          <xdr:rowOff>104775</xdr:rowOff>
        </xdr:to>
        <xdr:sp macro="" textlink="">
          <xdr:nvSpPr>
            <xdr:cNvPr id="38060" name="Check Box 172" hidden="1">
              <a:extLst>
                <a:ext uri="{63B3BB69-23CF-44E3-9099-C40C66FF867C}">
                  <a14:compatExt spid="_x0000_s38060"/>
                </a:ext>
                <a:ext uri="{FF2B5EF4-FFF2-40B4-BE49-F238E27FC236}">
                  <a16:creationId xmlns:a16="http://schemas.microsoft.com/office/drawing/2014/main" id="{00000000-0008-0000-0300-0000A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114300</xdr:rowOff>
        </xdr:from>
        <xdr:to>
          <xdr:col>12</xdr:col>
          <xdr:colOff>590550</xdr:colOff>
          <xdr:row>29</xdr:row>
          <xdr:rowOff>76200</xdr:rowOff>
        </xdr:to>
        <xdr:sp macro="" textlink="">
          <xdr:nvSpPr>
            <xdr:cNvPr id="38061" name="Check Box 173" hidden="1">
              <a:extLst>
                <a:ext uri="{63B3BB69-23CF-44E3-9099-C40C66FF867C}">
                  <a14:compatExt spid="_x0000_s38061"/>
                </a:ext>
                <a:ext uri="{FF2B5EF4-FFF2-40B4-BE49-F238E27FC236}">
                  <a16:creationId xmlns:a16="http://schemas.microsoft.com/office/drawing/2014/main" id="{00000000-0008-0000-0300-0000A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38066" name="Check Box 178" hidden="1">
              <a:extLst>
                <a:ext uri="{63B3BB69-23CF-44E3-9099-C40C66FF867C}">
                  <a14:compatExt spid="_x0000_s38066"/>
                </a:ext>
                <a:ext uri="{FF2B5EF4-FFF2-40B4-BE49-F238E27FC236}">
                  <a16:creationId xmlns:a16="http://schemas.microsoft.com/office/drawing/2014/main" id="{00000000-0008-0000-0300-0000B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38067" name="Check Box 179" hidden="1">
              <a:extLst>
                <a:ext uri="{63B3BB69-23CF-44E3-9099-C40C66FF867C}">
                  <a14:compatExt spid="_x0000_s38067"/>
                </a:ext>
                <a:ext uri="{FF2B5EF4-FFF2-40B4-BE49-F238E27FC236}">
                  <a16:creationId xmlns:a16="http://schemas.microsoft.com/office/drawing/2014/main" id="{00000000-0008-0000-0300-0000B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38068" name="Check Box 180" hidden="1">
              <a:extLst>
                <a:ext uri="{63B3BB69-23CF-44E3-9099-C40C66FF867C}">
                  <a14:compatExt spid="_x0000_s38068"/>
                </a:ext>
                <a:ext uri="{FF2B5EF4-FFF2-40B4-BE49-F238E27FC236}">
                  <a16:creationId xmlns:a16="http://schemas.microsoft.com/office/drawing/2014/main" id="{00000000-0008-0000-0300-0000B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38069" name="Check Box 181" hidden="1">
              <a:extLst>
                <a:ext uri="{63B3BB69-23CF-44E3-9099-C40C66FF867C}">
                  <a14:compatExt spid="_x0000_s38069"/>
                </a:ext>
                <a:ext uri="{FF2B5EF4-FFF2-40B4-BE49-F238E27FC236}">
                  <a16:creationId xmlns:a16="http://schemas.microsoft.com/office/drawing/2014/main" id="{00000000-0008-0000-0300-0000B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38070" name="Check Box 182" hidden="1">
              <a:extLst>
                <a:ext uri="{63B3BB69-23CF-44E3-9099-C40C66FF867C}">
                  <a14:compatExt spid="_x0000_s38070"/>
                </a:ext>
                <a:ext uri="{FF2B5EF4-FFF2-40B4-BE49-F238E27FC236}">
                  <a16:creationId xmlns:a16="http://schemas.microsoft.com/office/drawing/2014/main" id="{00000000-0008-0000-0300-0000B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38072" name="Check Box 184" hidden="1">
              <a:extLst>
                <a:ext uri="{63B3BB69-23CF-44E3-9099-C40C66FF867C}">
                  <a14:compatExt spid="_x0000_s38072"/>
                </a:ext>
                <a:ext uri="{FF2B5EF4-FFF2-40B4-BE49-F238E27FC236}">
                  <a16:creationId xmlns:a16="http://schemas.microsoft.com/office/drawing/2014/main" id="{00000000-0008-0000-0300-0000B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38073" name="Check Box 185" hidden="1">
              <a:extLst>
                <a:ext uri="{63B3BB69-23CF-44E3-9099-C40C66FF867C}">
                  <a14:compatExt spid="_x0000_s38073"/>
                </a:ext>
                <a:ext uri="{FF2B5EF4-FFF2-40B4-BE49-F238E27FC236}">
                  <a16:creationId xmlns:a16="http://schemas.microsoft.com/office/drawing/2014/main" id="{00000000-0008-0000-0300-0000B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38074" name="Check Box 186" hidden="1">
              <a:extLst>
                <a:ext uri="{63B3BB69-23CF-44E3-9099-C40C66FF867C}">
                  <a14:compatExt spid="_x0000_s38074"/>
                </a:ext>
                <a:ext uri="{FF2B5EF4-FFF2-40B4-BE49-F238E27FC236}">
                  <a16:creationId xmlns:a16="http://schemas.microsoft.com/office/drawing/2014/main" id="{00000000-0008-0000-0300-0000B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38075" name="Check Box 187" hidden="1">
              <a:extLst>
                <a:ext uri="{63B3BB69-23CF-44E3-9099-C40C66FF867C}">
                  <a14:compatExt spid="_x0000_s38075"/>
                </a:ext>
                <a:ext uri="{FF2B5EF4-FFF2-40B4-BE49-F238E27FC236}">
                  <a16:creationId xmlns:a16="http://schemas.microsoft.com/office/drawing/2014/main" id="{00000000-0008-0000-0300-0000B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38078" name="Check Box 190" hidden="1">
              <a:extLst>
                <a:ext uri="{63B3BB69-23CF-44E3-9099-C40C66FF867C}">
                  <a14:compatExt spid="_x0000_s38078"/>
                </a:ext>
                <a:ext uri="{FF2B5EF4-FFF2-40B4-BE49-F238E27FC236}">
                  <a16:creationId xmlns:a16="http://schemas.microsoft.com/office/drawing/2014/main" id="{00000000-0008-0000-0300-0000B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38079" name="Check Box 191" hidden="1">
              <a:extLst>
                <a:ext uri="{63B3BB69-23CF-44E3-9099-C40C66FF867C}">
                  <a14:compatExt spid="_x0000_s38079"/>
                </a:ext>
                <a:ext uri="{FF2B5EF4-FFF2-40B4-BE49-F238E27FC236}">
                  <a16:creationId xmlns:a16="http://schemas.microsoft.com/office/drawing/2014/main" id="{00000000-0008-0000-0300-0000B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38080" name="Check Box 192" hidden="1">
              <a:extLst>
                <a:ext uri="{63B3BB69-23CF-44E3-9099-C40C66FF867C}">
                  <a14:compatExt spid="_x0000_s38080"/>
                </a:ext>
                <a:ext uri="{FF2B5EF4-FFF2-40B4-BE49-F238E27FC236}">
                  <a16:creationId xmlns:a16="http://schemas.microsoft.com/office/drawing/2014/main" id="{00000000-0008-0000-0300-0000C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38081" name="Check Box 193" hidden="1">
              <a:extLst>
                <a:ext uri="{63B3BB69-23CF-44E3-9099-C40C66FF867C}">
                  <a14:compatExt spid="_x0000_s38081"/>
                </a:ext>
                <a:ext uri="{FF2B5EF4-FFF2-40B4-BE49-F238E27FC236}">
                  <a16:creationId xmlns:a16="http://schemas.microsoft.com/office/drawing/2014/main" id="{00000000-0008-0000-0300-0000C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466725</xdr:colOff>
          <xdr:row>46</xdr:row>
          <xdr:rowOff>38100</xdr:rowOff>
        </xdr:to>
        <xdr:sp macro="" textlink="">
          <xdr:nvSpPr>
            <xdr:cNvPr id="38082" name="Check Box 194" hidden="1">
              <a:extLst>
                <a:ext uri="{63B3BB69-23CF-44E3-9099-C40C66FF867C}">
                  <a14:compatExt spid="_x0000_s38082"/>
                </a:ext>
                <a:ext uri="{FF2B5EF4-FFF2-40B4-BE49-F238E27FC236}">
                  <a16:creationId xmlns:a16="http://schemas.microsoft.com/office/drawing/2014/main" id="{00000000-0008-0000-0300-0000C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38083" name="Check Box 195" hidden="1">
              <a:extLst>
                <a:ext uri="{63B3BB69-23CF-44E3-9099-C40C66FF867C}">
                  <a14:compatExt spid="_x0000_s38083"/>
                </a:ext>
                <a:ext uri="{FF2B5EF4-FFF2-40B4-BE49-F238E27FC236}">
                  <a16:creationId xmlns:a16="http://schemas.microsoft.com/office/drawing/2014/main" id="{00000000-0008-0000-0300-0000C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46</xdr:row>
          <xdr:rowOff>57150</xdr:rowOff>
        </xdr:from>
        <xdr:to>
          <xdr:col>40</xdr:col>
          <xdr:colOff>504825</xdr:colOff>
          <xdr:row>47</xdr:row>
          <xdr:rowOff>142875</xdr:rowOff>
        </xdr:to>
        <xdr:sp macro="" textlink="">
          <xdr:nvSpPr>
            <xdr:cNvPr id="38084" name="Check Box 196" hidden="1">
              <a:extLst>
                <a:ext uri="{63B3BB69-23CF-44E3-9099-C40C66FF867C}">
                  <a14:compatExt spid="_x0000_s38084"/>
                </a:ext>
                <a:ext uri="{FF2B5EF4-FFF2-40B4-BE49-F238E27FC236}">
                  <a16:creationId xmlns:a16="http://schemas.microsoft.com/office/drawing/2014/main" id="{00000000-0008-0000-0300-0000C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38085" name="Check Box 197" hidden="1">
              <a:extLst>
                <a:ext uri="{63B3BB69-23CF-44E3-9099-C40C66FF867C}">
                  <a14:compatExt spid="_x0000_s38085"/>
                </a:ext>
                <a:ext uri="{FF2B5EF4-FFF2-40B4-BE49-F238E27FC236}">
                  <a16:creationId xmlns:a16="http://schemas.microsoft.com/office/drawing/2014/main" id="{00000000-0008-0000-0300-0000C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38086" name="Check Box 198" hidden="1">
              <a:extLst>
                <a:ext uri="{63B3BB69-23CF-44E3-9099-C40C66FF867C}">
                  <a14:compatExt spid="_x0000_s38086"/>
                </a:ext>
                <a:ext uri="{FF2B5EF4-FFF2-40B4-BE49-F238E27FC236}">
                  <a16:creationId xmlns:a16="http://schemas.microsoft.com/office/drawing/2014/main" id="{00000000-0008-0000-0300-0000C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9525</xdr:colOff>
          <xdr:row>26</xdr:row>
          <xdr:rowOff>152400</xdr:rowOff>
        </xdr:from>
        <xdr:to>
          <xdr:col>4</xdr:col>
          <xdr:colOff>466725</xdr:colOff>
          <xdr:row>28</xdr:row>
          <xdr:rowOff>57150</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04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27</xdr:row>
          <xdr:rowOff>123825</xdr:rowOff>
        </xdr:from>
        <xdr:to>
          <xdr:col>4</xdr:col>
          <xdr:colOff>600075</xdr:colOff>
          <xdr:row>29</xdr:row>
          <xdr:rowOff>85725</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04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2324100</xdr:colOff>
          <xdr:row>44</xdr:row>
          <xdr:rowOff>142875</xdr:rowOff>
        </xdr:from>
        <xdr:to>
          <xdr:col>8</xdr:col>
          <xdr:colOff>133350</xdr:colOff>
          <xdr:row>46</xdr:row>
          <xdr:rowOff>0</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04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2314575</xdr:colOff>
          <xdr:row>45</xdr:row>
          <xdr:rowOff>123825</xdr:rowOff>
        </xdr:from>
        <xdr:to>
          <xdr:col>8</xdr:col>
          <xdr:colOff>123825</xdr:colOff>
          <xdr:row>46</xdr:row>
          <xdr:rowOff>190500</xdr:rowOff>
        </xdr:to>
        <xdr:sp macro="" textlink="">
          <xdr:nvSpPr>
            <xdr:cNvPr id="38923" name="Check Box 11" hidden="1">
              <a:extLst>
                <a:ext uri="{63B3BB69-23CF-44E3-9099-C40C66FF867C}">
                  <a14:compatExt spid="_x0000_s38923"/>
                </a:ext>
                <a:ext uri="{FF2B5EF4-FFF2-40B4-BE49-F238E27FC236}">
                  <a16:creationId xmlns:a16="http://schemas.microsoft.com/office/drawing/2014/main" id="{00000000-0008-0000-04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2314575</xdr:colOff>
          <xdr:row>46</xdr:row>
          <xdr:rowOff>66675</xdr:rowOff>
        </xdr:from>
        <xdr:to>
          <xdr:col>8</xdr:col>
          <xdr:colOff>114300</xdr:colOff>
          <xdr:row>48</xdr:row>
          <xdr:rowOff>19050</xdr:rowOff>
        </xdr:to>
        <xdr:sp macro="" textlink="">
          <xdr:nvSpPr>
            <xdr:cNvPr id="38924" name="Check Box 12" hidden="1">
              <a:extLst>
                <a:ext uri="{63B3BB69-23CF-44E3-9099-C40C66FF867C}">
                  <a14:compatExt spid="_x0000_s38924"/>
                </a:ext>
                <a:ext uri="{FF2B5EF4-FFF2-40B4-BE49-F238E27FC236}">
                  <a16:creationId xmlns:a16="http://schemas.microsoft.com/office/drawing/2014/main" id="{00000000-0008-0000-04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38927" name="Check Box 15" hidden="1">
              <a:extLst>
                <a:ext uri="{63B3BB69-23CF-44E3-9099-C40C66FF867C}">
                  <a14:compatExt spid="_x0000_s38927"/>
                </a:ext>
                <a:ext uri="{FF2B5EF4-FFF2-40B4-BE49-F238E27FC236}">
                  <a16:creationId xmlns:a16="http://schemas.microsoft.com/office/drawing/2014/main" id="{00000000-0008-0000-04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142875</xdr:rowOff>
        </xdr:from>
        <xdr:to>
          <xdr:col>12</xdr:col>
          <xdr:colOff>466725</xdr:colOff>
          <xdr:row>28</xdr:row>
          <xdr:rowOff>47625</xdr:rowOff>
        </xdr:to>
        <xdr:sp macro="" textlink="">
          <xdr:nvSpPr>
            <xdr:cNvPr id="38929" name="Check Box 17" hidden="1">
              <a:extLst>
                <a:ext uri="{63B3BB69-23CF-44E3-9099-C40C66FF867C}">
                  <a14:compatExt spid="_x0000_s38929"/>
                </a:ext>
                <a:ext uri="{FF2B5EF4-FFF2-40B4-BE49-F238E27FC236}">
                  <a16:creationId xmlns:a16="http://schemas.microsoft.com/office/drawing/2014/main" id="{00000000-0008-0000-04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27</xdr:row>
          <xdr:rowOff>114300</xdr:rowOff>
        </xdr:from>
        <xdr:to>
          <xdr:col>12</xdr:col>
          <xdr:colOff>600075</xdr:colOff>
          <xdr:row>29</xdr:row>
          <xdr:rowOff>76200</xdr:rowOff>
        </xdr:to>
        <xdr:sp macro="" textlink="">
          <xdr:nvSpPr>
            <xdr:cNvPr id="38930" name="Check Box 18" hidden="1">
              <a:extLst>
                <a:ext uri="{63B3BB69-23CF-44E3-9099-C40C66FF867C}">
                  <a14:compatExt spid="_x0000_s38930"/>
                </a:ext>
                <a:ext uri="{FF2B5EF4-FFF2-40B4-BE49-F238E27FC236}">
                  <a16:creationId xmlns:a16="http://schemas.microsoft.com/office/drawing/2014/main" id="{00000000-0008-0000-04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2314575</xdr:colOff>
          <xdr:row>44</xdr:row>
          <xdr:rowOff>114300</xdr:rowOff>
        </xdr:from>
        <xdr:to>
          <xdr:col>16</xdr:col>
          <xdr:colOff>247650</xdr:colOff>
          <xdr:row>46</xdr:row>
          <xdr:rowOff>38100</xdr:rowOff>
        </xdr:to>
        <xdr:sp macro="" textlink="">
          <xdr:nvSpPr>
            <xdr:cNvPr id="38933" name="Check Box 21" hidden="1">
              <a:extLst>
                <a:ext uri="{63B3BB69-23CF-44E3-9099-C40C66FF867C}">
                  <a14:compatExt spid="_x0000_s38933"/>
                </a:ext>
                <a:ext uri="{FF2B5EF4-FFF2-40B4-BE49-F238E27FC236}">
                  <a16:creationId xmlns:a16="http://schemas.microsoft.com/office/drawing/2014/main" id="{00000000-0008-0000-0400-00001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2305050</xdr:colOff>
          <xdr:row>45</xdr:row>
          <xdr:rowOff>123825</xdr:rowOff>
        </xdr:from>
        <xdr:to>
          <xdr:col>16</xdr:col>
          <xdr:colOff>228600</xdr:colOff>
          <xdr:row>47</xdr:row>
          <xdr:rowOff>47625</xdr:rowOff>
        </xdr:to>
        <xdr:sp macro="" textlink="">
          <xdr:nvSpPr>
            <xdr:cNvPr id="38934" name="Check Box 22" hidden="1">
              <a:extLst>
                <a:ext uri="{63B3BB69-23CF-44E3-9099-C40C66FF867C}">
                  <a14:compatExt spid="_x0000_s38934"/>
                </a:ext>
                <a:ext uri="{FF2B5EF4-FFF2-40B4-BE49-F238E27FC236}">
                  <a16:creationId xmlns:a16="http://schemas.microsoft.com/office/drawing/2014/main" id="{00000000-0008-0000-0400-00001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38938" name="Check Box 26" hidden="1">
              <a:extLst>
                <a:ext uri="{63B3BB69-23CF-44E3-9099-C40C66FF867C}">
                  <a14:compatExt spid="_x0000_s38938"/>
                </a:ext>
                <a:ext uri="{FF2B5EF4-FFF2-40B4-BE49-F238E27FC236}">
                  <a16:creationId xmlns:a16="http://schemas.microsoft.com/office/drawing/2014/main" id="{00000000-0008-0000-0400-00001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38940" name="Check Box 28" hidden="1">
              <a:extLst>
                <a:ext uri="{63B3BB69-23CF-44E3-9099-C40C66FF867C}">
                  <a14:compatExt spid="_x0000_s38940"/>
                </a:ext>
                <a:ext uri="{FF2B5EF4-FFF2-40B4-BE49-F238E27FC236}">
                  <a16:creationId xmlns:a16="http://schemas.microsoft.com/office/drawing/2014/main" id="{00000000-0008-0000-0400-00001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38941" name="Check Box 29" hidden="1">
              <a:extLst>
                <a:ext uri="{63B3BB69-23CF-44E3-9099-C40C66FF867C}">
                  <a14:compatExt spid="_x0000_s38941"/>
                </a:ext>
                <a:ext uri="{FF2B5EF4-FFF2-40B4-BE49-F238E27FC236}">
                  <a16:creationId xmlns:a16="http://schemas.microsoft.com/office/drawing/2014/main" id="{00000000-0008-0000-0400-00001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38943" name="Check Box 31" hidden="1">
              <a:extLst>
                <a:ext uri="{63B3BB69-23CF-44E3-9099-C40C66FF867C}">
                  <a14:compatExt spid="_x0000_s38943"/>
                </a:ext>
                <a:ext uri="{FF2B5EF4-FFF2-40B4-BE49-F238E27FC236}">
                  <a16:creationId xmlns:a16="http://schemas.microsoft.com/office/drawing/2014/main" id="{00000000-0008-0000-0400-00001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38944" name="Check Box 32" hidden="1">
              <a:extLst>
                <a:ext uri="{63B3BB69-23CF-44E3-9099-C40C66FF867C}">
                  <a14:compatExt spid="_x0000_s38944"/>
                </a:ext>
                <a:ext uri="{FF2B5EF4-FFF2-40B4-BE49-F238E27FC236}">
                  <a16:creationId xmlns:a16="http://schemas.microsoft.com/office/drawing/2014/main" id="{00000000-0008-0000-0400-00002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46</xdr:row>
          <xdr:rowOff>104775</xdr:rowOff>
        </xdr:from>
        <xdr:to>
          <xdr:col>24</xdr:col>
          <xdr:colOff>114300</xdr:colOff>
          <xdr:row>48</xdr:row>
          <xdr:rowOff>0</xdr:rowOff>
        </xdr:to>
        <xdr:sp macro="" textlink="">
          <xdr:nvSpPr>
            <xdr:cNvPr id="38945" name="Check Box 33" hidden="1">
              <a:extLst>
                <a:ext uri="{63B3BB69-23CF-44E3-9099-C40C66FF867C}">
                  <a14:compatExt spid="_x0000_s38945"/>
                </a:ext>
                <a:ext uri="{FF2B5EF4-FFF2-40B4-BE49-F238E27FC236}">
                  <a16:creationId xmlns:a16="http://schemas.microsoft.com/office/drawing/2014/main" id="{00000000-0008-0000-0400-00002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38947" name="Check Box 35" hidden="1">
              <a:extLst>
                <a:ext uri="{63B3BB69-23CF-44E3-9099-C40C66FF867C}">
                  <a14:compatExt spid="_x0000_s38947"/>
                </a:ext>
                <a:ext uri="{FF2B5EF4-FFF2-40B4-BE49-F238E27FC236}">
                  <a16:creationId xmlns:a16="http://schemas.microsoft.com/office/drawing/2014/main" id="{00000000-0008-0000-0400-00002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38949" name="Check Box 37" hidden="1">
              <a:extLst>
                <a:ext uri="{63B3BB69-23CF-44E3-9099-C40C66FF867C}">
                  <a14:compatExt spid="_x0000_s38949"/>
                </a:ext>
                <a:ext uri="{FF2B5EF4-FFF2-40B4-BE49-F238E27FC236}">
                  <a16:creationId xmlns:a16="http://schemas.microsoft.com/office/drawing/2014/main" id="{00000000-0008-0000-0400-00002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38950" name="Check Box 38" hidden="1">
              <a:extLst>
                <a:ext uri="{63B3BB69-23CF-44E3-9099-C40C66FF867C}">
                  <a14:compatExt spid="_x0000_s38950"/>
                </a:ext>
                <a:ext uri="{FF2B5EF4-FFF2-40B4-BE49-F238E27FC236}">
                  <a16:creationId xmlns:a16="http://schemas.microsoft.com/office/drawing/2014/main" id="{00000000-0008-0000-0400-00002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38952" name="Check Box 40" hidden="1">
              <a:extLst>
                <a:ext uri="{63B3BB69-23CF-44E3-9099-C40C66FF867C}">
                  <a14:compatExt spid="_x0000_s38952"/>
                </a:ext>
                <a:ext uri="{FF2B5EF4-FFF2-40B4-BE49-F238E27FC236}">
                  <a16:creationId xmlns:a16="http://schemas.microsoft.com/office/drawing/2014/main" id="{00000000-0008-0000-0400-00002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2209800</xdr:colOff>
          <xdr:row>45</xdr:row>
          <xdr:rowOff>133350</xdr:rowOff>
        </xdr:from>
        <xdr:to>
          <xdr:col>32</xdr:col>
          <xdr:colOff>133350</xdr:colOff>
          <xdr:row>47</xdr:row>
          <xdr:rowOff>57150</xdr:rowOff>
        </xdr:to>
        <xdr:sp macro="" textlink="">
          <xdr:nvSpPr>
            <xdr:cNvPr id="38953" name="Check Box 41" hidden="1">
              <a:extLst>
                <a:ext uri="{63B3BB69-23CF-44E3-9099-C40C66FF867C}">
                  <a14:compatExt spid="_x0000_s38953"/>
                </a:ext>
                <a:ext uri="{FF2B5EF4-FFF2-40B4-BE49-F238E27FC236}">
                  <a16:creationId xmlns:a16="http://schemas.microsoft.com/office/drawing/2014/main" id="{00000000-0008-0000-0400-00002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2266950</xdr:colOff>
          <xdr:row>46</xdr:row>
          <xdr:rowOff>133350</xdr:rowOff>
        </xdr:from>
        <xdr:to>
          <xdr:col>32</xdr:col>
          <xdr:colOff>190500</xdr:colOff>
          <xdr:row>48</xdr:row>
          <xdr:rowOff>9525</xdr:rowOff>
        </xdr:to>
        <xdr:sp macro="" textlink="">
          <xdr:nvSpPr>
            <xdr:cNvPr id="38954" name="Check Box 42" hidden="1">
              <a:extLst>
                <a:ext uri="{63B3BB69-23CF-44E3-9099-C40C66FF867C}">
                  <a14:compatExt spid="_x0000_s38954"/>
                </a:ext>
                <a:ext uri="{FF2B5EF4-FFF2-40B4-BE49-F238E27FC236}">
                  <a16:creationId xmlns:a16="http://schemas.microsoft.com/office/drawing/2014/main" id="{00000000-0008-0000-0400-00002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38956" name="Check Box 44" hidden="1">
              <a:extLst>
                <a:ext uri="{63B3BB69-23CF-44E3-9099-C40C66FF867C}">
                  <a14:compatExt spid="_x0000_s38956"/>
                </a:ext>
                <a:ext uri="{FF2B5EF4-FFF2-40B4-BE49-F238E27FC236}">
                  <a16:creationId xmlns:a16="http://schemas.microsoft.com/office/drawing/2014/main" id="{00000000-0008-0000-0400-00002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38958" name="Check Box 46" hidden="1">
              <a:extLst>
                <a:ext uri="{63B3BB69-23CF-44E3-9099-C40C66FF867C}">
                  <a14:compatExt spid="_x0000_s38958"/>
                </a:ext>
                <a:ext uri="{FF2B5EF4-FFF2-40B4-BE49-F238E27FC236}">
                  <a16:creationId xmlns:a16="http://schemas.microsoft.com/office/drawing/2014/main" id="{00000000-0008-0000-0400-00002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38959" name="Check Box 47" hidden="1">
              <a:extLst>
                <a:ext uri="{63B3BB69-23CF-44E3-9099-C40C66FF867C}">
                  <a14:compatExt spid="_x0000_s38959"/>
                </a:ext>
                <a:ext uri="{FF2B5EF4-FFF2-40B4-BE49-F238E27FC236}">
                  <a16:creationId xmlns:a16="http://schemas.microsoft.com/office/drawing/2014/main" id="{00000000-0008-0000-0400-00002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38961" name="Check Box 49" hidden="1">
              <a:extLst>
                <a:ext uri="{63B3BB69-23CF-44E3-9099-C40C66FF867C}">
                  <a14:compatExt spid="_x0000_s38961"/>
                </a:ext>
                <a:ext uri="{FF2B5EF4-FFF2-40B4-BE49-F238E27FC236}">
                  <a16:creationId xmlns:a16="http://schemas.microsoft.com/office/drawing/2014/main" id="{00000000-0008-0000-0400-00003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476250</xdr:colOff>
          <xdr:row>46</xdr:row>
          <xdr:rowOff>38100</xdr:rowOff>
        </xdr:to>
        <xdr:sp macro="" textlink="">
          <xdr:nvSpPr>
            <xdr:cNvPr id="38962" name="Check Box 50" hidden="1">
              <a:extLst>
                <a:ext uri="{63B3BB69-23CF-44E3-9099-C40C66FF867C}">
                  <a14:compatExt spid="_x0000_s38962"/>
                </a:ext>
                <a:ext uri="{FF2B5EF4-FFF2-40B4-BE49-F238E27FC236}">
                  <a16:creationId xmlns:a16="http://schemas.microsoft.com/office/drawing/2014/main" id="{00000000-0008-0000-0400-00003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38963" name="Check Box 51" hidden="1">
              <a:extLst>
                <a:ext uri="{63B3BB69-23CF-44E3-9099-C40C66FF867C}">
                  <a14:compatExt spid="_x0000_s38963"/>
                </a:ext>
                <a:ext uri="{FF2B5EF4-FFF2-40B4-BE49-F238E27FC236}">
                  <a16:creationId xmlns:a16="http://schemas.microsoft.com/office/drawing/2014/main" id="{00000000-0008-0000-0400-00003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2305050</xdr:colOff>
          <xdr:row>46</xdr:row>
          <xdr:rowOff>47625</xdr:rowOff>
        </xdr:from>
        <xdr:to>
          <xdr:col>40</xdr:col>
          <xdr:colOff>466725</xdr:colOff>
          <xdr:row>47</xdr:row>
          <xdr:rowOff>142875</xdr:rowOff>
        </xdr:to>
        <xdr:sp macro="" textlink="">
          <xdr:nvSpPr>
            <xdr:cNvPr id="38964" name="Check Box 52" hidden="1">
              <a:extLst>
                <a:ext uri="{63B3BB69-23CF-44E3-9099-C40C66FF867C}">
                  <a14:compatExt spid="_x0000_s38964"/>
                </a:ext>
                <a:ext uri="{FF2B5EF4-FFF2-40B4-BE49-F238E27FC236}">
                  <a16:creationId xmlns:a16="http://schemas.microsoft.com/office/drawing/2014/main" id="{00000000-0008-0000-0400-00003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38967" name="Check Box 55" hidden="1">
              <a:extLst>
                <a:ext uri="{63B3BB69-23CF-44E3-9099-C40C66FF867C}">
                  <a14:compatExt spid="_x0000_s38967"/>
                </a:ext>
                <a:ext uri="{FF2B5EF4-FFF2-40B4-BE49-F238E27FC236}">
                  <a16:creationId xmlns:a16="http://schemas.microsoft.com/office/drawing/2014/main" id="{00000000-0008-0000-0400-00003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38969" name="Check Box 57" hidden="1">
              <a:extLst>
                <a:ext uri="{63B3BB69-23CF-44E3-9099-C40C66FF867C}">
                  <a14:compatExt spid="_x0000_s38969"/>
                </a:ext>
                <a:ext uri="{FF2B5EF4-FFF2-40B4-BE49-F238E27FC236}">
                  <a16:creationId xmlns:a16="http://schemas.microsoft.com/office/drawing/2014/main" id="{00000000-0008-0000-0400-00003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2238375</xdr:colOff>
          <xdr:row>43</xdr:row>
          <xdr:rowOff>171450</xdr:rowOff>
        </xdr:from>
        <xdr:to>
          <xdr:col>32</xdr:col>
          <xdr:colOff>152400</xdr:colOff>
          <xdr:row>45</xdr:row>
          <xdr:rowOff>76200</xdr:rowOff>
        </xdr:to>
        <xdr:sp macro="" textlink="">
          <xdr:nvSpPr>
            <xdr:cNvPr id="38971" name="Check Box 59" hidden="1">
              <a:extLst>
                <a:ext uri="{63B3BB69-23CF-44E3-9099-C40C66FF867C}">
                  <a14:compatExt spid="_x0000_s38971"/>
                </a:ext>
                <a:ext uri="{FF2B5EF4-FFF2-40B4-BE49-F238E27FC236}">
                  <a16:creationId xmlns:a16="http://schemas.microsoft.com/office/drawing/2014/main" id="{00000000-0008-0000-0400-00003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27</xdr:row>
          <xdr:rowOff>190500</xdr:rowOff>
        </xdr:from>
        <xdr:to>
          <xdr:col>4</xdr:col>
          <xdr:colOff>600075</xdr:colOff>
          <xdr:row>29</xdr:row>
          <xdr:rowOff>38100</xdr:rowOff>
        </xdr:to>
        <xdr:sp macro="" textlink="">
          <xdr:nvSpPr>
            <xdr:cNvPr id="38973" name="Check Box 61" hidden="1">
              <a:extLst>
                <a:ext uri="{63B3BB69-23CF-44E3-9099-C40C66FF867C}">
                  <a14:compatExt spid="_x0000_s38973"/>
                </a:ext>
                <a:ext uri="{FF2B5EF4-FFF2-40B4-BE49-F238E27FC236}">
                  <a16:creationId xmlns:a16="http://schemas.microsoft.com/office/drawing/2014/main" id="{00000000-0008-0000-0400-00003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38978" name="Check Box 66" hidden="1">
              <a:extLst>
                <a:ext uri="{63B3BB69-23CF-44E3-9099-C40C66FF867C}">
                  <a14:compatExt spid="_x0000_s38978"/>
                </a:ext>
                <a:ext uri="{FF2B5EF4-FFF2-40B4-BE49-F238E27FC236}">
                  <a16:creationId xmlns:a16="http://schemas.microsoft.com/office/drawing/2014/main" id="{00000000-0008-0000-0400-00004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2314575</xdr:colOff>
          <xdr:row>46</xdr:row>
          <xdr:rowOff>123825</xdr:rowOff>
        </xdr:from>
        <xdr:to>
          <xdr:col>16</xdr:col>
          <xdr:colOff>238125</xdr:colOff>
          <xdr:row>48</xdr:row>
          <xdr:rowOff>0</xdr:rowOff>
        </xdr:to>
        <xdr:sp macro="" textlink="">
          <xdr:nvSpPr>
            <xdr:cNvPr id="38984" name="Check Box 72" hidden="1">
              <a:extLst>
                <a:ext uri="{63B3BB69-23CF-44E3-9099-C40C66FF867C}">
                  <a14:compatExt spid="_x0000_s38984"/>
                </a:ext>
                <a:ext uri="{FF2B5EF4-FFF2-40B4-BE49-F238E27FC236}">
                  <a16:creationId xmlns:a16="http://schemas.microsoft.com/office/drawing/2014/main" id="{00000000-0008-0000-0400-00004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38985" name="Check Box 73" hidden="1">
              <a:extLst>
                <a:ext uri="{63B3BB69-23CF-44E3-9099-C40C66FF867C}">
                  <a14:compatExt spid="_x0000_s38985"/>
                </a:ext>
                <a:ext uri="{FF2B5EF4-FFF2-40B4-BE49-F238E27FC236}">
                  <a16:creationId xmlns:a16="http://schemas.microsoft.com/office/drawing/2014/main" id="{00000000-0008-0000-0400-00004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38986" name="Check Box 74" hidden="1">
              <a:extLst>
                <a:ext uri="{63B3BB69-23CF-44E3-9099-C40C66FF867C}">
                  <a14:compatExt spid="_x0000_s38986"/>
                </a:ext>
                <a:ext uri="{FF2B5EF4-FFF2-40B4-BE49-F238E27FC236}">
                  <a16:creationId xmlns:a16="http://schemas.microsoft.com/office/drawing/2014/main" id="{00000000-0008-0000-0400-00004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38987" name="Check Box 75" hidden="1">
              <a:extLst>
                <a:ext uri="{63B3BB69-23CF-44E3-9099-C40C66FF867C}">
                  <a14:compatExt spid="_x0000_s38987"/>
                </a:ext>
                <a:ext uri="{FF2B5EF4-FFF2-40B4-BE49-F238E27FC236}">
                  <a16:creationId xmlns:a16="http://schemas.microsoft.com/office/drawing/2014/main" id="{00000000-0008-0000-0400-00004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38988" name="Check Box 76" hidden="1">
              <a:extLst>
                <a:ext uri="{63B3BB69-23CF-44E3-9099-C40C66FF867C}">
                  <a14:compatExt spid="_x0000_s38988"/>
                </a:ext>
                <a:ext uri="{FF2B5EF4-FFF2-40B4-BE49-F238E27FC236}">
                  <a16:creationId xmlns:a16="http://schemas.microsoft.com/office/drawing/2014/main" id="{00000000-0008-0000-0400-00004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38989" name="Check Box 77" hidden="1">
              <a:extLst>
                <a:ext uri="{63B3BB69-23CF-44E3-9099-C40C66FF867C}">
                  <a14:compatExt spid="_x0000_s38989"/>
                </a:ext>
                <a:ext uri="{FF2B5EF4-FFF2-40B4-BE49-F238E27FC236}">
                  <a16:creationId xmlns:a16="http://schemas.microsoft.com/office/drawing/2014/main" id="{00000000-0008-0000-0400-00004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47</xdr:row>
          <xdr:rowOff>85725</xdr:rowOff>
        </xdr:from>
        <xdr:to>
          <xdr:col>24</xdr:col>
          <xdr:colOff>133350</xdr:colOff>
          <xdr:row>48</xdr:row>
          <xdr:rowOff>0</xdr:rowOff>
        </xdr:to>
        <xdr:sp macro="" textlink="">
          <xdr:nvSpPr>
            <xdr:cNvPr id="38990" name="Check Box 78" hidden="1">
              <a:extLst>
                <a:ext uri="{63B3BB69-23CF-44E3-9099-C40C66FF867C}">
                  <a14:compatExt spid="_x0000_s38990"/>
                </a:ext>
                <a:ext uri="{FF2B5EF4-FFF2-40B4-BE49-F238E27FC236}">
                  <a16:creationId xmlns:a16="http://schemas.microsoft.com/office/drawing/2014/main" id="{00000000-0008-0000-0400-00004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38991" name="Check Box 79" hidden="1">
              <a:extLst>
                <a:ext uri="{63B3BB69-23CF-44E3-9099-C40C66FF867C}">
                  <a14:compatExt spid="_x0000_s38991"/>
                </a:ext>
                <a:ext uri="{FF2B5EF4-FFF2-40B4-BE49-F238E27FC236}">
                  <a16:creationId xmlns:a16="http://schemas.microsoft.com/office/drawing/2014/main" id="{00000000-0008-0000-0400-00004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38992" name="Check Box 80" hidden="1">
              <a:extLst>
                <a:ext uri="{63B3BB69-23CF-44E3-9099-C40C66FF867C}">
                  <a14:compatExt spid="_x0000_s38992"/>
                </a:ext>
                <a:ext uri="{FF2B5EF4-FFF2-40B4-BE49-F238E27FC236}">
                  <a16:creationId xmlns:a16="http://schemas.microsoft.com/office/drawing/2014/main" id="{00000000-0008-0000-0400-00005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38993" name="Check Box 81" hidden="1">
              <a:extLst>
                <a:ext uri="{63B3BB69-23CF-44E3-9099-C40C66FF867C}">
                  <a14:compatExt spid="_x0000_s38993"/>
                </a:ext>
                <a:ext uri="{FF2B5EF4-FFF2-40B4-BE49-F238E27FC236}">
                  <a16:creationId xmlns:a16="http://schemas.microsoft.com/office/drawing/2014/main" id="{00000000-0008-0000-0400-00005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38994" name="Check Box 82" hidden="1">
              <a:extLst>
                <a:ext uri="{63B3BB69-23CF-44E3-9099-C40C66FF867C}">
                  <a14:compatExt spid="_x0000_s38994"/>
                </a:ext>
                <a:ext uri="{FF2B5EF4-FFF2-40B4-BE49-F238E27FC236}">
                  <a16:creationId xmlns:a16="http://schemas.microsoft.com/office/drawing/2014/main" id="{00000000-0008-0000-0400-00005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2209800</xdr:colOff>
          <xdr:row>45</xdr:row>
          <xdr:rowOff>133350</xdr:rowOff>
        </xdr:from>
        <xdr:to>
          <xdr:col>32</xdr:col>
          <xdr:colOff>133350</xdr:colOff>
          <xdr:row>47</xdr:row>
          <xdr:rowOff>57150</xdr:rowOff>
        </xdr:to>
        <xdr:sp macro="" textlink="">
          <xdr:nvSpPr>
            <xdr:cNvPr id="38995" name="Check Box 83" hidden="1">
              <a:extLst>
                <a:ext uri="{63B3BB69-23CF-44E3-9099-C40C66FF867C}">
                  <a14:compatExt spid="_x0000_s38995"/>
                </a:ext>
                <a:ext uri="{FF2B5EF4-FFF2-40B4-BE49-F238E27FC236}">
                  <a16:creationId xmlns:a16="http://schemas.microsoft.com/office/drawing/2014/main" id="{00000000-0008-0000-0400-00005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2219325</xdr:colOff>
          <xdr:row>46</xdr:row>
          <xdr:rowOff>123825</xdr:rowOff>
        </xdr:from>
        <xdr:to>
          <xdr:col>32</xdr:col>
          <xdr:colOff>142875</xdr:colOff>
          <xdr:row>48</xdr:row>
          <xdr:rowOff>0</xdr:rowOff>
        </xdr:to>
        <xdr:sp macro="" textlink="">
          <xdr:nvSpPr>
            <xdr:cNvPr id="38996" name="Check Box 84" hidden="1">
              <a:extLst>
                <a:ext uri="{63B3BB69-23CF-44E3-9099-C40C66FF867C}">
                  <a14:compatExt spid="_x0000_s38996"/>
                </a:ext>
                <a:ext uri="{FF2B5EF4-FFF2-40B4-BE49-F238E27FC236}">
                  <a16:creationId xmlns:a16="http://schemas.microsoft.com/office/drawing/2014/main" id="{00000000-0008-0000-0400-00005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38997" name="Check Box 85" hidden="1">
              <a:extLst>
                <a:ext uri="{63B3BB69-23CF-44E3-9099-C40C66FF867C}">
                  <a14:compatExt spid="_x0000_s38997"/>
                </a:ext>
                <a:ext uri="{FF2B5EF4-FFF2-40B4-BE49-F238E27FC236}">
                  <a16:creationId xmlns:a16="http://schemas.microsoft.com/office/drawing/2014/main" id="{00000000-0008-0000-0400-00005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38998" name="Check Box 86" hidden="1">
              <a:extLst>
                <a:ext uri="{63B3BB69-23CF-44E3-9099-C40C66FF867C}">
                  <a14:compatExt spid="_x0000_s38998"/>
                </a:ext>
                <a:ext uri="{FF2B5EF4-FFF2-40B4-BE49-F238E27FC236}">
                  <a16:creationId xmlns:a16="http://schemas.microsoft.com/office/drawing/2014/main" id="{00000000-0008-0000-0400-00005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38999" name="Check Box 87" hidden="1">
              <a:extLst>
                <a:ext uri="{63B3BB69-23CF-44E3-9099-C40C66FF867C}">
                  <a14:compatExt spid="_x0000_s38999"/>
                </a:ext>
                <a:ext uri="{FF2B5EF4-FFF2-40B4-BE49-F238E27FC236}">
                  <a16:creationId xmlns:a16="http://schemas.microsoft.com/office/drawing/2014/main" id="{00000000-0008-0000-0400-00005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39000" name="Check Box 88" hidden="1">
              <a:extLst>
                <a:ext uri="{63B3BB69-23CF-44E3-9099-C40C66FF867C}">
                  <a14:compatExt spid="_x0000_s39000"/>
                </a:ext>
                <a:ext uri="{FF2B5EF4-FFF2-40B4-BE49-F238E27FC236}">
                  <a16:creationId xmlns:a16="http://schemas.microsoft.com/office/drawing/2014/main" id="{00000000-0008-0000-0400-00005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466725</xdr:colOff>
          <xdr:row>46</xdr:row>
          <xdr:rowOff>38100</xdr:rowOff>
        </xdr:to>
        <xdr:sp macro="" textlink="">
          <xdr:nvSpPr>
            <xdr:cNvPr id="39001" name="Check Box 89" hidden="1">
              <a:extLst>
                <a:ext uri="{63B3BB69-23CF-44E3-9099-C40C66FF867C}">
                  <a14:compatExt spid="_x0000_s39001"/>
                </a:ext>
                <a:ext uri="{FF2B5EF4-FFF2-40B4-BE49-F238E27FC236}">
                  <a16:creationId xmlns:a16="http://schemas.microsoft.com/office/drawing/2014/main" id="{00000000-0008-0000-0400-00005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39002" name="Check Box 90" hidden="1">
              <a:extLst>
                <a:ext uri="{63B3BB69-23CF-44E3-9099-C40C66FF867C}">
                  <a14:compatExt spid="_x0000_s39002"/>
                </a:ext>
                <a:ext uri="{FF2B5EF4-FFF2-40B4-BE49-F238E27FC236}">
                  <a16:creationId xmlns:a16="http://schemas.microsoft.com/office/drawing/2014/main" id="{00000000-0008-0000-0400-00005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46</xdr:row>
          <xdr:rowOff>57150</xdr:rowOff>
        </xdr:from>
        <xdr:to>
          <xdr:col>40</xdr:col>
          <xdr:colOff>504825</xdr:colOff>
          <xdr:row>47</xdr:row>
          <xdr:rowOff>142875</xdr:rowOff>
        </xdr:to>
        <xdr:sp macro="" textlink="">
          <xdr:nvSpPr>
            <xdr:cNvPr id="39003" name="Check Box 91" hidden="1">
              <a:extLst>
                <a:ext uri="{63B3BB69-23CF-44E3-9099-C40C66FF867C}">
                  <a14:compatExt spid="_x0000_s39003"/>
                </a:ext>
                <a:ext uri="{FF2B5EF4-FFF2-40B4-BE49-F238E27FC236}">
                  <a16:creationId xmlns:a16="http://schemas.microsoft.com/office/drawing/2014/main" id="{00000000-0008-0000-0400-00005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39004" name="Check Box 92" hidden="1">
              <a:extLst>
                <a:ext uri="{63B3BB69-23CF-44E3-9099-C40C66FF867C}">
                  <a14:compatExt spid="_x0000_s39004"/>
                </a:ext>
                <a:ext uri="{FF2B5EF4-FFF2-40B4-BE49-F238E27FC236}">
                  <a16:creationId xmlns:a16="http://schemas.microsoft.com/office/drawing/2014/main" id="{00000000-0008-0000-0400-00005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39005" name="Check Box 93" hidden="1">
              <a:extLst>
                <a:ext uri="{63B3BB69-23CF-44E3-9099-C40C66FF867C}">
                  <a14:compatExt spid="_x0000_s39005"/>
                </a:ext>
                <a:ext uri="{FF2B5EF4-FFF2-40B4-BE49-F238E27FC236}">
                  <a16:creationId xmlns:a16="http://schemas.microsoft.com/office/drawing/2014/main" id="{00000000-0008-0000-0400-00005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2238375</xdr:colOff>
          <xdr:row>43</xdr:row>
          <xdr:rowOff>171450</xdr:rowOff>
        </xdr:from>
        <xdr:to>
          <xdr:col>32</xdr:col>
          <xdr:colOff>152400</xdr:colOff>
          <xdr:row>45</xdr:row>
          <xdr:rowOff>76200</xdr:rowOff>
        </xdr:to>
        <xdr:sp macro="" textlink="">
          <xdr:nvSpPr>
            <xdr:cNvPr id="39006" name="Check Box 94" hidden="1">
              <a:extLst>
                <a:ext uri="{63B3BB69-23CF-44E3-9099-C40C66FF867C}">
                  <a14:compatExt spid="_x0000_s39006"/>
                </a:ext>
                <a:ext uri="{FF2B5EF4-FFF2-40B4-BE49-F238E27FC236}">
                  <a16:creationId xmlns:a16="http://schemas.microsoft.com/office/drawing/2014/main" id="{00000000-0008-0000-0400-00005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27</xdr:row>
          <xdr:rowOff>190500</xdr:rowOff>
        </xdr:from>
        <xdr:to>
          <xdr:col>4</xdr:col>
          <xdr:colOff>600075</xdr:colOff>
          <xdr:row>29</xdr:row>
          <xdr:rowOff>38100</xdr:rowOff>
        </xdr:to>
        <xdr:sp macro="" textlink="">
          <xdr:nvSpPr>
            <xdr:cNvPr id="39008" name="Check Box 96" hidden="1">
              <a:extLst>
                <a:ext uri="{63B3BB69-23CF-44E3-9099-C40C66FF867C}">
                  <a14:compatExt spid="_x0000_s39008"/>
                </a:ext>
                <a:ext uri="{FF2B5EF4-FFF2-40B4-BE49-F238E27FC236}">
                  <a16:creationId xmlns:a16="http://schemas.microsoft.com/office/drawing/2014/main" id="{00000000-0008-0000-0400-00006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39013" name="Check Box 101" hidden="1">
              <a:extLst>
                <a:ext uri="{63B3BB69-23CF-44E3-9099-C40C66FF867C}">
                  <a14:compatExt spid="_x0000_s39013"/>
                </a:ext>
                <a:ext uri="{FF2B5EF4-FFF2-40B4-BE49-F238E27FC236}">
                  <a16:creationId xmlns:a16="http://schemas.microsoft.com/office/drawing/2014/main" id="{00000000-0008-0000-0400-00006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2314575</xdr:colOff>
          <xdr:row>46</xdr:row>
          <xdr:rowOff>123825</xdr:rowOff>
        </xdr:from>
        <xdr:to>
          <xdr:col>16</xdr:col>
          <xdr:colOff>238125</xdr:colOff>
          <xdr:row>48</xdr:row>
          <xdr:rowOff>0</xdr:rowOff>
        </xdr:to>
        <xdr:sp macro="" textlink="">
          <xdr:nvSpPr>
            <xdr:cNvPr id="39019" name="Check Box 107" hidden="1">
              <a:extLst>
                <a:ext uri="{63B3BB69-23CF-44E3-9099-C40C66FF867C}">
                  <a14:compatExt spid="_x0000_s39019"/>
                </a:ext>
                <a:ext uri="{FF2B5EF4-FFF2-40B4-BE49-F238E27FC236}">
                  <a16:creationId xmlns:a16="http://schemas.microsoft.com/office/drawing/2014/main" id="{00000000-0008-0000-0400-00006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39020" name="Check Box 108" hidden="1">
              <a:extLst>
                <a:ext uri="{63B3BB69-23CF-44E3-9099-C40C66FF867C}">
                  <a14:compatExt spid="_x0000_s39020"/>
                </a:ext>
                <a:ext uri="{FF2B5EF4-FFF2-40B4-BE49-F238E27FC236}">
                  <a16:creationId xmlns:a16="http://schemas.microsoft.com/office/drawing/2014/main" id="{00000000-0008-0000-0400-00006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39021" name="Check Box 109" hidden="1">
              <a:extLst>
                <a:ext uri="{63B3BB69-23CF-44E3-9099-C40C66FF867C}">
                  <a14:compatExt spid="_x0000_s39021"/>
                </a:ext>
                <a:ext uri="{FF2B5EF4-FFF2-40B4-BE49-F238E27FC236}">
                  <a16:creationId xmlns:a16="http://schemas.microsoft.com/office/drawing/2014/main" id="{00000000-0008-0000-0400-00006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39022" name="Check Box 110" hidden="1">
              <a:extLst>
                <a:ext uri="{63B3BB69-23CF-44E3-9099-C40C66FF867C}">
                  <a14:compatExt spid="_x0000_s39022"/>
                </a:ext>
                <a:ext uri="{FF2B5EF4-FFF2-40B4-BE49-F238E27FC236}">
                  <a16:creationId xmlns:a16="http://schemas.microsoft.com/office/drawing/2014/main" id="{00000000-0008-0000-0400-00006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39023" name="Check Box 111" hidden="1">
              <a:extLst>
                <a:ext uri="{63B3BB69-23CF-44E3-9099-C40C66FF867C}">
                  <a14:compatExt spid="_x0000_s39023"/>
                </a:ext>
                <a:ext uri="{FF2B5EF4-FFF2-40B4-BE49-F238E27FC236}">
                  <a16:creationId xmlns:a16="http://schemas.microsoft.com/office/drawing/2014/main" id="{00000000-0008-0000-0400-00006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39024" name="Check Box 112" hidden="1">
              <a:extLst>
                <a:ext uri="{63B3BB69-23CF-44E3-9099-C40C66FF867C}">
                  <a14:compatExt spid="_x0000_s39024"/>
                </a:ext>
                <a:ext uri="{FF2B5EF4-FFF2-40B4-BE49-F238E27FC236}">
                  <a16:creationId xmlns:a16="http://schemas.microsoft.com/office/drawing/2014/main" id="{00000000-0008-0000-0400-00007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47</xdr:row>
          <xdr:rowOff>85725</xdr:rowOff>
        </xdr:from>
        <xdr:to>
          <xdr:col>24</xdr:col>
          <xdr:colOff>133350</xdr:colOff>
          <xdr:row>48</xdr:row>
          <xdr:rowOff>0</xdr:rowOff>
        </xdr:to>
        <xdr:sp macro="" textlink="">
          <xdr:nvSpPr>
            <xdr:cNvPr id="39025" name="Check Box 113" hidden="1">
              <a:extLst>
                <a:ext uri="{63B3BB69-23CF-44E3-9099-C40C66FF867C}">
                  <a14:compatExt spid="_x0000_s39025"/>
                </a:ext>
                <a:ext uri="{FF2B5EF4-FFF2-40B4-BE49-F238E27FC236}">
                  <a16:creationId xmlns:a16="http://schemas.microsoft.com/office/drawing/2014/main" id="{00000000-0008-0000-0400-00007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39026" name="Check Box 114" hidden="1">
              <a:extLst>
                <a:ext uri="{63B3BB69-23CF-44E3-9099-C40C66FF867C}">
                  <a14:compatExt spid="_x0000_s39026"/>
                </a:ext>
                <a:ext uri="{FF2B5EF4-FFF2-40B4-BE49-F238E27FC236}">
                  <a16:creationId xmlns:a16="http://schemas.microsoft.com/office/drawing/2014/main" id="{00000000-0008-0000-0400-00007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39027" name="Check Box 115" hidden="1">
              <a:extLst>
                <a:ext uri="{63B3BB69-23CF-44E3-9099-C40C66FF867C}">
                  <a14:compatExt spid="_x0000_s39027"/>
                </a:ext>
                <a:ext uri="{FF2B5EF4-FFF2-40B4-BE49-F238E27FC236}">
                  <a16:creationId xmlns:a16="http://schemas.microsoft.com/office/drawing/2014/main" id="{00000000-0008-0000-0400-00007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39028" name="Check Box 116" hidden="1">
              <a:extLst>
                <a:ext uri="{63B3BB69-23CF-44E3-9099-C40C66FF867C}">
                  <a14:compatExt spid="_x0000_s39028"/>
                </a:ext>
                <a:ext uri="{FF2B5EF4-FFF2-40B4-BE49-F238E27FC236}">
                  <a16:creationId xmlns:a16="http://schemas.microsoft.com/office/drawing/2014/main" id="{00000000-0008-0000-0400-00007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39029" name="Check Box 117" hidden="1">
              <a:extLst>
                <a:ext uri="{63B3BB69-23CF-44E3-9099-C40C66FF867C}">
                  <a14:compatExt spid="_x0000_s39029"/>
                </a:ext>
                <a:ext uri="{FF2B5EF4-FFF2-40B4-BE49-F238E27FC236}">
                  <a16:creationId xmlns:a16="http://schemas.microsoft.com/office/drawing/2014/main" id="{00000000-0008-0000-0400-00007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2209800</xdr:colOff>
          <xdr:row>45</xdr:row>
          <xdr:rowOff>133350</xdr:rowOff>
        </xdr:from>
        <xdr:to>
          <xdr:col>32</xdr:col>
          <xdr:colOff>133350</xdr:colOff>
          <xdr:row>47</xdr:row>
          <xdr:rowOff>57150</xdr:rowOff>
        </xdr:to>
        <xdr:sp macro="" textlink="">
          <xdr:nvSpPr>
            <xdr:cNvPr id="39030" name="Check Box 118" hidden="1">
              <a:extLst>
                <a:ext uri="{63B3BB69-23CF-44E3-9099-C40C66FF867C}">
                  <a14:compatExt spid="_x0000_s39030"/>
                </a:ext>
                <a:ext uri="{FF2B5EF4-FFF2-40B4-BE49-F238E27FC236}">
                  <a16:creationId xmlns:a16="http://schemas.microsoft.com/office/drawing/2014/main" id="{00000000-0008-0000-0400-00007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2219325</xdr:colOff>
          <xdr:row>46</xdr:row>
          <xdr:rowOff>123825</xdr:rowOff>
        </xdr:from>
        <xdr:to>
          <xdr:col>32</xdr:col>
          <xdr:colOff>142875</xdr:colOff>
          <xdr:row>48</xdr:row>
          <xdr:rowOff>0</xdr:rowOff>
        </xdr:to>
        <xdr:sp macro="" textlink="">
          <xdr:nvSpPr>
            <xdr:cNvPr id="39031" name="Check Box 119" hidden="1">
              <a:extLst>
                <a:ext uri="{63B3BB69-23CF-44E3-9099-C40C66FF867C}">
                  <a14:compatExt spid="_x0000_s39031"/>
                </a:ext>
                <a:ext uri="{FF2B5EF4-FFF2-40B4-BE49-F238E27FC236}">
                  <a16:creationId xmlns:a16="http://schemas.microsoft.com/office/drawing/2014/main" id="{00000000-0008-0000-0400-00007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39032" name="Check Box 120" hidden="1">
              <a:extLst>
                <a:ext uri="{63B3BB69-23CF-44E3-9099-C40C66FF867C}">
                  <a14:compatExt spid="_x0000_s39032"/>
                </a:ext>
                <a:ext uri="{FF2B5EF4-FFF2-40B4-BE49-F238E27FC236}">
                  <a16:creationId xmlns:a16="http://schemas.microsoft.com/office/drawing/2014/main" id="{00000000-0008-0000-0400-00007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39033" name="Check Box 121" hidden="1">
              <a:extLst>
                <a:ext uri="{63B3BB69-23CF-44E3-9099-C40C66FF867C}">
                  <a14:compatExt spid="_x0000_s39033"/>
                </a:ext>
                <a:ext uri="{FF2B5EF4-FFF2-40B4-BE49-F238E27FC236}">
                  <a16:creationId xmlns:a16="http://schemas.microsoft.com/office/drawing/2014/main" id="{00000000-0008-0000-0400-00007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39034" name="Check Box 122" hidden="1">
              <a:extLst>
                <a:ext uri="{63B3BB69-23CF-44E3-9099-C40C66FF867C}">
                  <a14:compatExt spid="_x0000_s39034"/>
                </a:ext>
                <a:ext uri="{FF2B5EF4-FFF2-40B4-BE49-F238E27FC236}">
                  <a16:creationId xmlns:a16="http://schemas.microsoft.com/office/drawing/2014/main" id="{00000000-0008-0000-0400-00007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39035" name="Check Box 123" hidden="1">
              <a:extLst>
                <a:ext uri="{63B3BB69-23CF-44E3-9099-C40C66FF867C}">
                  <a14:compatExt spid="_x0000_s39035"/>
                </a:ext>
                <a:ext uri="{FF2B5EF4-FFF2-40B4-BE49-F238E27FC236}">
                  <a16:creationId xmlns:a16="http://schemas.microsoft.com/office/drawing/2014/main" id="{00000000-0008-0000-0400-00007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466725</xdr:colOff>
          <xdr:row>46</xdr:row>
          <xdr:rowOff>38100</xdr:rowOff>
        </xdr:to>
        <xdr:sp macro="" textlink="">
          <xdr:nvSpPr>
            <xdr:cNvPr id="39036" name="Check Box 124" hidden="1">
              <a:extLst>
                <a:ext uri="{63B3BB69-23CF-44E3-9099-C40C66FF867C}">
                  <a14:compatExt spid="_x0000_s39036"/>
                </a:ext>
                <a:ext uri="{FF2B5EF4-FFF2-40B4-BE49-F238E27FC236}">
                  <a16:creationId xmlns:a16="http://schemas.microsoft.com/office/drawing/2014/main" id="{00000000-0008-0000-0400-00007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39037" name="Check Box 125" hidden="1">
              <a:extLst>
                <a:ext uri="{63B3BB69-23CF-44E3-9099-C40C66FF867C}">
                  <a14:compatExt spid="_x0000_s39037"/>
                </a:ext>
                <a:ext uri="{FF2B5EF4-FFF2-40B4-BE49-F238E27FC236}">
                  <a16:creationId xmlns:a16="http://schemas.microsoft.com/office/drawing/2014/main" id="{00000000-0008-0000-0400-00007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46</xdr:row>
          <xdr:rowOff>57150</xdr:rowOff>
        </xdr:from>
        <xdr:to>
          <xdr:col>40</xdr:col>
          <xdr:colOff>504825</xdr:colOff>
          <xdr:row>47</xdr:row>
          <xdr:rowOff>142875</xdr:rowOff>
        </xdr:to>
        <xdr:sp macro="" textlink="">
          <xdr:nvSpPr>
            <xdr:cNvPr id="39038" name="Check Box 126" hidden="1">
              <a:extLst>
                <a:ext uri="{63B3BB69-23CF-44E3-9099-C40C66FF867C}">
                  <a14:compatExt spid="_x0000_s39038"/>
                </a:ext>
                <a:ext uri="{FF2B5EF4-FFF2-40B4-BE49-F238E27FC236}">
                  <a16:creationId xmlns:a16="http://schemas.microsoft.com/office/drawing/2014/main" id="{00000000-0008-0000-0400-00007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39039" name="Check Box 127" hidden="1">
              <a:extLst>
                <a:ext uri="{63B3BB69-23CF-44E3-9099-C40C66FF867C}">
                  <a14:compatExt spid="_x0000_s39039"/>
                </a:ext>
                <a:ext uri="{FF2B5EF4-FFF2-40B4-BE49-F238E27FC236}">
                  <a16:creationId xmlns:a16="http://schemas.microsoft.com/office/drawing/2014/main" id="{00000000-0008-0000-0400-00007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39040" name="Check Box 128" hidden="1">
              <a:extLst>
                <a:ext uri="{63B3BB69-23CF-44E3-9099-C40C66FF867C}">
                  <a14:compatExt spid="_x0000_s39040"/>
                </a:ext>
                <a:ext uri="{FF2B5EF4-FFF2-40B4-BE49-F238E27FC236}">
                  <a16:creationId xmlns:a16="http://schemas.microsoft.com/office/drawing/2014/main" id="{00000000-0008-0000-0400-00008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2238375</xdr:colOff>
          <xdr:row>43</xdr:row>
          <xdr:rowOff>171450</xdr:rowOff>
        </xdr:from>
        <xdr:to>
          <xdr:col>32</xdr:col>
          <xdr:colOff>152400</xdr:colOff>
          <xdr:row>45</xdr:row>
          <xdr:rowOff>76200</xdr:rowOff>
        </xdr:to>
        <xdr:sp macro="" textlink="">
          <xdr:nvSpPr>
            <xdr:cNvPr id="39041" name="Check Box 129" hidden="1">
              <a:extLst>
                <a:ext uri="{63B3BB69-23CF-44E3-9099-C40C66FF867C}">
                  <a14:compatExt spid="_x0000_s39041"/>
                </a:ext>
                <a:ext uri="{FF2B5EF4-FFF2-40B4-BE49-F238E27FC236}">
                  <a16:creationId xmlns:a16="http://schemas.microsoft.com/office/drawing/2014/main" id="{00000000-0008-0000-0400-00008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27</xdr:row>
          <xdr:rowOff>190500</xdr:rowOff>
        </xdr:from>
        <xdr:to>
          <xdr:col>4</xdr:col>
          <xdr:colOff>600075</xdr:colOff>
          <xdr:row>29</xdr:row>
          <xdr:rowOff>38100</xdr:rowOff>
        </xdr:to>
        <xdr:sp macro="" textlink="">
          <xdr:nvSpPr>
            <xdr:cNvPr id="39043" name="Check Box 131" hidden="1">
              <a:extLst>
                <a:ext uri="{63B3BB69-23CF-44E3-9099-C40C66FF867C}">
                  <a14:compatExt spid="_x0000_s39043"/>
                </a:ext>
                <a:ext uri="{FF2B5EF4-FFF2-40B4-BE49-F238E27FC236}">
                  <a16:creationId xmlns:a16="http://schemas.microsoft.com/office/drawing/2014/main" id="{00000000-0008-0000-0400-00008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39048" name="Check Box 136" hidden="1">
              <a:extLst>
                <a:ext uri="{63B3BB69-23CF-44E3-9099-C40C66FF867C}">
                  <a14:compatExt spid="_x0000_s39048"/>
                </a:ext>
                <a:ext uri="{FF2B5EF4-FFF2-40B4-BE49-F238E27FC236}">
                  <a16:creationId xmlns:a16="http://schemas.microsoft.com/office/drawing/2014/main" id="{00000000-0008-0000-0400-00008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2314575</xdr:colOff>
          <xdr:row>46</xdr:row>
          <xdr:rowOff>123825</xdr:rowOff>
        </xdr:from>
        <xdr:to>
          <xdr:col>16</xdr:col>
          <xdr:colOff>238125</xdr:colOff>
          <xdr:row>48</xdr:row>
          <xdr:rowOff>0</xdr:rowOff>
        </xdr:to>
        <xdr:sp macro="" textlink="">
          <xdr:nvSpPr>
            <xdr:cNvPr id="39054" name="Check Box 142" hidden="1">
              <a:extLst>
                <a:ext uri="{63B3BB69-23CF-44E3-9099-C40C66FF867C}">
                  <a14:compatExt spid="_x0000_s39054"/>
                </a:ext>
                <a:ext uri="{FF2B5EF4-FFF2-40B4-BE49-F238E27FC236}">
                  <a16:creationId xmlns:a16="http://schemas.microsoft.com/office/drawing/2014/main" id="{00000000-0008-0000-0400-00008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39055" name="Check Box 143" hidden="1">
              <a:extLst>
                <a:ext uri="{63B3BB69-23CF-44E3-9099-C40C66FF867C}">
                  <a14:compatExt spid="_x0000_s39055"/>
                </a:ext>
                <a:ext uri="{FF2B5EF4-FFF2-40B4-BE49-F238E27FC236}">
                  <a16:creationId xmlns:a16="http://schemas.microsoft.com/office/drawing/2014/main" id="{00000000-0008-0000-0400-00008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39056" name="Check Box 144" hidden="1">
              <a:extLst>
                <a:ext uri="{63B3BB69-23CF-44E3-9099-C40C66FF867C}">
                  <a14:compatExt spid="_x0000_s39056"/>
                </a:ext>
                <a:ext uri="{FF2B5EF4-FFF2-40B4-BE49-F238E27FC236}">
                  <a16:creationId xmlns:a16="http://schemas.microsoft.com/office/drawing/2014/main" id="{00000000-0008-0000-0400-00009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39057" name="Check Box 145" hidden="1">
              <a:extLst>
                <a:ext uri="{63B3BB69-23CF-44E3-9099-C40C66FF867C}">
                  <a14:compatExt spid="_x0000_s39057"/>
                </a:ext>
                <a:ext uri="{FF2B5EF4-FFF2-40B4-BE49-F238E27FC236}">
                  <a16:creationId xmlns:a16="http://schemas.microsoft.com/office/drawing/2014/main" id="{00000000-0008-0000-0400-00009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39058" name="Check Box 146" hidden="1">
              <a:extLst>
                <a:ext uri="{63B3BB69-23CF-44E3-9099-C40C66FF867C}">
                  <a14:compatExt spid="_x0000_s39058"/>
                </a:ext>
                <a:ext uri="{FF2B5EF4-FFF2-40B4-BE49-F238E27FC236}">
                  <a16:creationId xmlns:a16="http://schemas.microsoft.com/office/drawing/2014/main" id="{00000000-0008-0000-0400-00009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39059" name="Check Box 147" hidden="1">
              <a:extLst>
                <a:ext uri="{63B3BB69-23CF-44E3-9099-C40C66FF867C}">
                  <a14:compatExt spid="_x0000_s39059"/>
                </a:ext>
                <a:ext uri="{FF2B5EF4-FFF2-40B4-BE49-F238E27FC236}">
                  <a16:creationId xmlns:a16="http://schemas.microsoft.com/office/drawing/2014/main" id="{00000000-0008-0000-0400-00009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47</xdr:row>
          <xdr:rowOff>85725</xdr:rowOff>
        </xdr:from>
        <xdr:to>
          <xdr:col>24</xdr:col>
          <xdr:colOff>133350</xdr:colOff>
          <xdr:row>48</xdr:row>
          <xdr:rowOff>0</xdr:rowOff>
        </xdr:to>
        <xdr:sp macro="" textlink="">
          <xdr:nvSpPr>
            <xdr:cNvPr id="39060" name="Check Box 148" hidden="1">
              <a:extLst>
                <a:ext uri="{63B3BB69-23CF-44E3-9099-C40C66FF867C}">
                  <a14:compatExt spid="_x0000_s39060"/>
                </a:ext>
                <a:ext uri="{FF2B5EF4-FFF2-40B4-BE49-F238E27FC236}">
                  <a16:creationId xmlns:a16="http://schemas.microsoft.com/office/drawing/2014/main" id="{00000000-0008-0000-0400-00009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39061" name="Check Box 149" hidden="1">
              <a:extLst>
                <a:ext uri="{63B3BB69-23CF-44E3-9099-C40C66FF867C}">
                  <a14:compatExt spid="_x0000_s39061"/>
                </a:ext>
                <a:ext uri="{FF2B5EF4-FFF2-40B4-BE49-F238E27FC236}">
                  <a16:creationId xmlns:a16="http://schemas.microsoft.com/office/drawing/2014/main" id="{00000000-0008-0000-0400-00009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39062" name="Check Box 150" hidden="1">
              <a:extLst>
                <a:ext uri="{63B3BB69-23CF-44E3-9099-C40C66FF867C}">
                  <a14:compatExt spid="_x0000_s39062"/>
                </a:ext>
                <a:ext uri="{FF2B5EF4-FFF2-40B4-BE49-F238E27FC236}">
                  <a16:creationId xmlns:a16="http://schemas.microsoft.com/office/drawing/2014/main" id="{00000000-0008-0000-0400-00009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39063" name="Check Box 151" hidden="1">
              <a:extLst>
                <a:ext uri="{63B3BB69-23CF-44E3-9099-C40C66FF867C}">
                  <a14:compatExt spid="_x0000_s39063"/>
                </a:ext>
                <a:ext uri="{FF2B5EF4-FFF2-40B4-BE49-F238E27FC236}">
                  <a16:creationId xmlns:a16="http://schemas.microsoft.com/office/drawing/2014/main" id="{00000000-0008-0000-0400-00009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39064" name="Check Box 152" hidden="1">
              <a:extLst>
                <a:ext uri="{63B3BB69-23CF-44E3-9099-C40C66FF867C}">
                  <a14:compatExt spid="_x0000_s39064"/>
                </a:ext>
                <a:ext uri="{FF2B5EF4-FFF2-40B4-BE49-F238E27FC236}">
                  <a16:creationId xmlns:a16="http://schemas.microsoft.com/office/drawing/2014/main" id="{00000000-0008-0000-0400-00009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2209800</xdr:colOff>
          <xdr:row>45</xdr:row>
          <xdr:rowOff>133350</xdr:rowOff>
        </xdr:from>
        <xdr:to>
          <xdr:col>32</xdr:col>
          <xdr:colOff>133350</xdr:colOff>
          <xdr:row>47</xdr:row>
          <xdr:rowOff>57150</xdr:rowOff>
        </xdr:to>
        <xdr:sp macro="" textlink="">
          <xdr:nvSpPr>
            <xdr:cNvPr id="39065" name="Check Box 153" hidden="1">
              <a:extLst>
                <a:ext uri="{63B3BB69-23CF-44E3-9099-C40C66FF867C}">
                  <a14:compatExt spid="_x0000_s39065"/>
                </a:ext>
                <a:ext uri="{FF2B5EF4-FFF2-40B4-BE49-F238E27FC236}">
                  <a16:creationId xmlns:a16="http://schemas.microsoft.com/office/drawing/2014/main" id="{00000000-0008-0000-0400-00009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2219325</xdr:colOff>
          <xdr:row>46</xdr:row>
          <xdr:rowOff>123825</xdr:rowOff>
        </xdr:from>
        <xdr:to>
          <xdr:col>32</xdr:col>
          <xdr:colOff>142875</xdr:colOff>
          <xdr:row>48</xdr:row>
          <xdr:rowOff>0</xdr:rowOff>
        </xdr:to>
        <xdr:sp macro="" textlink="">
          <xdr:nvSpPr>
            <xdr:cNvPr id="39066" name="Check Box 154" hidden="1">
              <a:extLst>
                <a:ext uri="{63B3BB69-23CF-44E3-9099-C40C66FF867C}">
                  <a14:compatExt spid="_x0000_s39066"/>
                </a:ext>
                <a:ext uri="{FF2B5EF4-FFF2-40B4-BE49-F238E27FC236}">
                  <a16:creationId xmlns:a16="http://schemas.microsoft.com/office/drawing/2014/main" id="{00000000-0008-0000-0400-00009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39067" name="Check Box 155" hidden="1">
              <a:extLst>
                <a:ext uri="{63B3BB69-23CF-44E3-9099-C40C66FF867C}">
                  <a14:compatExt spid="_x0000_s39067"/>
                </a:ext>
                <a:ext uri="{FF2B5EF4-FFF2-40B4-BE49-F238E27FC236}">
                  <a16:creationId xmlns:a16="http://schemas.microsoft.com/office/drawing/2014/main" id="{00000000-0008-0000-0400-00009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39068" name="Check Box 156" hidden="1">
              <a:extLst>
                <a:ext uri="{63B3BB69-23CF-44E3-9099-C40C66FF867C}">
                  <a14:compatExt spid="_x0000_s39068"/>
                </a:ext>
                <a:ext uri="{FF2B5EF4-FFF2-40B4-BE49-F238E27FC236}">
                  <a16:creationId xmlns:a16="http://schemas.microsoft.com/office/drawing/2014/main" id="{00000000-0008-0000-0400-00009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39069" name="Check Box 157" hidden="1">
              <a:extLst>
                <a:ext uri="{63B3BB69-23CF-44E3-9099-C40C66FF867C}">
                  <a14:compatExt spid="_x0000_s39069"/>
                </a:ext>
                <a:ext uri="{FF2B5EF4-FFF2-40B4-BE49-F238E27FC236}">
                  <a16:creationId xmlns:a16="http://schemas.microsoft.com/office/drawing/2014/main" id="{00000000-0008-0000-0400-00009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39070" name="Check Box 158" hidden="1">
              <a:extLst>
                <a:ext uri="{63B3BB69-23CF-44E3-9099-C40C66FF867C}">
                  <a14:compatExt spid="_x0000_s39070"/>
                </a:ext>
                <a:ext uri="{FF2B5EF4-FFF2-40B4-BE49-F238E27FC236}">
                  <a16:creationId xmlns:a16="http://schemas.microsoft.com/office/drawing/2014/main" id="{00000000-0008-0000-0400-00009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466725</xdr:colOff>
          <xdr:row>46</xdr:row>
          <xdr:rowOff>38100</xdr:rowOff>
        </xdr:to>
        <xdr:sp macro="" textlink="">
          <xdr:nvSpPr>
            <xdr:cNvPr id="39071" name="Check Box 159" hidden="1">
              <a:extLst>
                <a:ext uri="{63B3BB69-23CF-44E3-9099-C40C66FF867C}">
                  <a14:compatExt spid="_x0000_s39071"/>
                </a:ext>
                <a:ext uri="{FF2B5EF4-FFF2-40B4-BE49-F238E27FC236}">
                  <a16:creationId xmlns:a16="http://schemas.microsoft.com/office/drawing/2014/main" id="{00000000-0008-0000-0400-00009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39072" name="Check Box 160" hidden="1">
              <a:extLst>
                <a:ext uri="{63B3BB69-23CF-44E3-9099-C40C66FF867C}">
                  <a14:compatExt spid="_x0000_s39072"/>
                </a:ext>
                <a:ext uri="{FF2B5EF4-FFF2-40B4-BE49-F238E27FC236}">
                  <a16:creationId xmlns:a16="http://schemas.microsoft.com/office/drawing/2014/main" id="{00000000-0008-0000-0400-0000A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46</xdr:row>
          <xdr:rowOff>57150</xdr:rowOff>
        </xdr:from>
        <xdr:to>
          <xdr:col>40</xdr:col>
          <xdr:colOff>504825</xdr:colOff>
          <xdr:row>47</xdr:row>
          <xdr:rowOff>142875</xdr:rowOff>
        </xdr:to>
        <xdr:sp macro="" textlink="">
          <xdr:nvSpPr>
            <xdr:cNvPr id="39073" name="Check Box 161" hidden="1">
              <a:extLst>
                <a:ext uri="{63B3BB69-23CF-44E3-9099-C40C66FF867C}">
                  <a14:compatExt spid="_x0000_s39073"/>
                </a:ext>
                <a:ext uri="{FF2B5EF4-FFF2-40B4-BE49-F238E27FC236}">
                  <a16:creationId xmlns:a16="http://schemas.microsoft.com/office/drawing/2014/main" id="{00000000-0008-0000-0400-0000A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39074" name="Check Box 162" hidden="1">
              <a:extLst>
                <a:ext uri="{63B3BB69-23CF-44E3-9099-C40C66FF867C}">
                  <a14:compatExt spid="_x0000_s39074"/>
                </a:ext>
                <a:ext uri="{FF2B5EF4-FFF2-40B4-BE49-F238E27FC236}">
                  <a16:creationId xmlns:a16="http://schemas.microsoft.com/office/drawing/2014/main" id="{00000000-0008-0000-0400-0000A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39075" name="Check Box 163" hidden="1">
              <a:extLst>
                <a:ext uri="{63B3BB69-23CF-44E3-9099-C40C66FF867C}">
                  <a14:compatExt spid="_x0000_s39075"/>
                </a:ext>
                <a:ext uri="{FF2B5EF4-FFF2-40B4-BE49-F238E27FC236}">
                  <a16:creationId xmlns:a16="http://schemas.microsoft.com/office/drawing/2014/main" id="{00000000-0008-0000-0400-0000A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2238375</xdr:colOff>
          <xdr:row>43</xdr:row>
          <xdr:rowOff>171450</xdr:rowOff>
        </xdr:from>
        <xdr:to>
          <xdr:col>32</xdr:col>
          <xdr:colOff>152400</xdr:colOff>
          <xdr:row>45</xdr:row>
          <xdr:rowOff>76200</xdr:rowOff>
        </xdr:to>
        <xdr:sp macro="" textlink="">
          <xdr:nvSpPr>
            <xdr:cNvPr id="39076" name="Check Box 164" hidden="1">
              <a:extLst>
                <a:ext uri="{63B3BB69-23CF-44E3-9099-C40C66FF867C}">
                  <a14:compatExt spid="_x0000_s39076"/>
                </a:ext>
                <a:ext uri="{FF2B5EF4-FFF2-40B4-BE49-F238E27FC236}">
                  <a16:creationId xmlns:a16="http://schemas.microsoft.com/office/drawing/2014/main" id="{00000000-0008-0000-0400-0000A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27</xdr:row>
          <xdr:rowOff>190500</xdr:rowOff>
        </xdr:from>
        <xdr:to>
          <xdr:col>4</xdr:col>
          <xdr:colOff>600075</xdr:colOff>
          <xdr:row>29</xdr:row>
          <xdr:rowOff>38100</xdr:rowOff>
        </xdr:to>
        <xdr:sp macro="" textlink="">
          <xdr:nvSpPr>
            <xdr:cNvPr id="39078" name="Check Box 166" hidden="1">
              <a:extLst>
                <a:ext uri="{63B3BB69-23CF-44E3-9099-C40C66FF867C}">
                  <a14:compatExt spid="_x0000_s39078"/>
                </a:ext>
                <a:ext uri="{FF2B5EF4-FFF2-40B4-BE49-F238E27FC236}">
                  <a16:creationId xmlns:a16="http://schemas.microsoft.com/office/drawing/2014/main" id="{00000000-0008-0000-0400-0000A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2324100</xdr:colOff>
          <xdr:row>43</xdr:row>
          <xdr:rowOff>190500</xdr:rowOff>
        </xdr:from>
        <xdr:to>
          <xdr:col>7</xdr:col>
          <xdr:colOff>2543175</xdr:colOff>
          <xdr:row>45</xdr:row>
          <xdr:rowOff>38100</xdr:rowOff>
        </xdr:to>
        <xdr:sp macro="" textlink="">
          <xdr:nvSpPr>
            <xdr:cNvPr id="39079" name="Check Box 167" hidden="1">
              <a:extLst>
                <a:ext uri="{63B3BB69-23CF-44E3-9099-C40C66FF867C}">
                  <a14:compatExt spid="_x0000_s39079"/>
                </a:ext>
                <a:ext uri="{FF2B5EF4-FFF2-40B4-BE49-F238E27FC236}">
                  <a16:creationId xmlns:a16="http://schemas.microsoft.com/office/drawing/2014/main" id="{00000000-0008-0000-0400-0000A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39083" name="Check Box 171" hidden="1">
              <a:extLst>
                <a:ext uri="{63B3BB69-23CF-44E3-9099-C40C66FF867C}">
                  <a14:compatExt spid="_x0000_s39083"/>
                </a:ext>
                <a:ext uri="{FF2B5EF4-FFF2-40B4-BE49-F238E27FC236}">
                  <a16:creationId xmlns:a16="http://schemas.microsoft.com/office/drawing/2014/main" id="{00000000-0008-0000-0400-0000A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2305050</xdr:colOff>
          <xdr:row>43</xdr:row>
          <xdr:rowOff>209550</xdr:rowOff>
        </xdr:from>
        <xdr:to>
          <xdr:col>16</xdr:col>
          <xdr:colOff>19050</xdr:colOff>
          <xdr:row>45</xdr:row>
          <xdr:rowOff>57150</xdr:rowOff>
        </xdr:to>
        <xdr:sp macro="" textlink="">
          <xdr:nvSpPr>
            <xdr:cNvPr id="39086" name="Check Box 174" hidden="1">
              <a:extLst>
                <a:ext uri="{63B3BB69-23CF-44E3-9099-C40C66FF867C}">
                  <a14:compatExt spid="_x0000_s39086"/>
                </a:ext>
                <a:ext uri="{FF2B5EF4-FFF2-40B4-BE49-F238E27FC236}">
                  <a16:creationId xmlns:a16="http://schemas.microsoft.com/office/drawing/2014/main" id="{00000000-0008-0000-0400-0000A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2314575</xdr:colOff>
          <xdr:row>46</xdr:row>
          <xdr:rowOff>123825</xdr:rowOff>
        </xdr:from>
        <xdr:to>
          <xdr:col>16</xdr:col>
          <xdr:colOff>238125</xdr:colOff>
          <xdr:row>48</xdr:row>
          <xdr:rowOff>0</xdr:rowOff>
        </xdr:to>
        <xdr:sp macro="" textlink="">
          <xdr:nvSpPr>
            <xdr:cNvPr id="39089" name="Check Box 177" hidden="1">
              <a:extLst>
                <a:ext uri="{63B3BB69-23CF-44E3-9099-C40C66FF867C}">
                  <a14:compatExt spid="_x0000_s39089"/>
                </a:ext>
                <a:ext uri="{FF2B5EF4-FFF2-40B4-BE49-F238E27FC236}">
                  <a16:creationId xmlns:a16="http://schemas.microsoft.com/office/drawing/2014/main" id="{00000000-0008-0000-0400-0000B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39090" name="Check Box 178" hidden="1">
              <a:extLst>
                <a:ext uri="{63B3BB69-23CF-44E3-9099-C40C66FF867C}">
                  <a14:compatExt spid="_x0000_s39090"/>
                </a:ext>
                <a:ext uri="{FF2B5EF4-FFF2-40B4-BE49-F238E27FC236}">
                  <a16:creationId xmlns:a16="http://schemas.microsoft.com/office/drawing/2014/main" id="{00000000-0008-0000-0400-0000B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39091" name="Check Box 179" hidden="1">
              <a:extLst>
                <a:ext uri="{63B3BB69-23CF-44E3-9099-C40C66FF867C}">
                  <a14:compatExt spid="_x0000_s39091"/>
                </a:ext>
                <a:ext uri="{FF2B5EF4-FFF2-40B4-BE49-F238E27FC236}">
                  <a16:creationId xmlns:a16="http://schemas.microsoft.com/office/drawing/2014/main" id="{00000000-0008-0000-0400-0000B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39092" name="Check Box 180" hidden="1">
              <a:extLst>
                <a:ext uri="{63B3BB69-23CF-44E3-9099-C40C66FF867C}">
                  <a14:compatExt spid="_x0000_s39092"/>
                </a:ext>
                <a:ext uri="{FF2B5EF4-FFF2-40B4-BE49-F238E27FC236}">
                  <a16:creationId xmlns:a16="http://schemas.microsoft.com/office/drawing/2014/main" id="{00000000-0008-0000-0400-0000B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39093" name="Check Box 181" hidden="1">
              <a:extLst>
                <a:ext uri="{63B3BB69-23CF-44E3-9099-C40C66FF867C}">
                  <a14:compatExt spid="_x0000_s39093"/>
                </a:ext>
                <a:ext uri="{FF2B5EF4-FFF2-40B4-BE49-F238E27FC236}">
                  <a16:creationId xmlns:a16="http://schemas.microsoft.com/office/drawing/2014/main" id="{00000000-0008-0000-0400-0000B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39094" name="Check Box 182" hidden="1">
              <a:extLst>
                <a:ext uri="{63B3BB69-23CF-44E3-9099-C40C66FF867C}">
                  <a14:compatExt spid="_x0000_s39094"/>
                </a:ext>
                <a:ext uri="{FF2B5EF4-FFF2-40B4-BE49-F238E27FC236}">
                  <a16:creationId xmlns:a16="http://schemas.microsoft.com/office/drawing/2014/main" id="{00000000-0008-0000-0400-0000B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47</xdr:row>
          <xdr:rowOff>85725</xdr:rowOff>
        </xdr:from>
        <xdr:to>
          <xdr:col>24</xdr:col>
          <xdr:colOff>133350</xdr:colOff>
          <xdr:row>48</xdr:row>
          <xdr:rowOff>0</xdr:rowOff>
        </xdr:to>
        <xdr:sp macro="" textlink="">
          <xdr:nvSpPr>
            <xdr:cNvPr id="39095" name="Check Box 183" hidden="1">
              <a:extLst>
                <a:ext uri="{63B3BB69-23CF-44E3-9099-C40C66FF867C}">
                  <a14:compatExt spid="_x0000_s39095"/>
                </a:ext>
                <a:ext uri="{FF2B5EF4-FFF2-40B4-BE49-F238E27FC236}">
                  <a16:creationId xmlns:a16="http://schemas.microsoft.com/office/drawing/2014/main" id="{00000000-0008-0000-0400-0000B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39096" name="Check Box 184" hidden="1">
              <a:extLst>
                <a:ext uri="{63B3BB69-23CF-44E3-9099-C40C66FF867C}">
                  <a14:compatExt spid="_x0000_s39096"/>
                </a:ext>
                <a:ext uri="{FF2B5EF4-FFF2-40B4-BE49-F238E27FC236}">
                  <a16:creationId xmlns:a16="http://schemas.microsoft.com/office/drawing/2014/main" id="{00000000-0008-0000-0400-0000B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39097" name="Check Box 185" hidden="1">
              <a:extLst>
                <a:ext uri="{63B3BB69-23CF-44E3-9099-C40C66FF867C}">
                  <a14:compatExt spid="_x0000_s39097"/>
                </a:ext>
                <a:ext uri="{FF2B5EF4-FFF2-40B4-BE49-F238E27FC236}">
                  <a16:creationId xmlns:a16="http://schemas.microsoft.com/office/drawing/2014/main" id="{00000000-0008-0000-0400-0000B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39098" name="Check Box 186" hidden="1">
              <a:extLst>
                <a:ext uri="{63B3BB69-23CF-44E3-9099-C40C66FF867C}">
                  <a14:compatExt spid="_x0000_s39098"/>
                </a:ext>
                <a:ext uri="{FF2B5EF4-FFF2-40B4-BE49-F238E27FC236}">
                  <a16:creationId xmlns:a16="http://schemas.microsoft.com/office/drawing/2014/main" id="{00000000-0008-0000-0400-0000B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39099" name="Check Box 187" hidden="1">
              <a:extLst>
                <a:ext uri="{63B3BB69-23CF-44E3-9099-C40C66FF867C}">
                  <a14:compatExt spid="_x0000_s39099"/>
                </a:ext>
                <a:ext uri="{FF2B5EF4-FFF2-40B4-BE49-F238E27FC236}">
                  <a16:creationId xmlns:a16="http://schemas.microsoft.com/office/drawing/2014/main" id="{00000000-0008-0000-0400-0000B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2209800</xdr:colOff>
          <xdr:row>45</xdr:row>
          <xdr:rowOff>133350</xdr:rowOff>
        </xdr:from>
        <xdr:to>
          <xdr:col>32</xdr:col>
          <xdr:colOff>133350</xdr:colOff>
          <xdr:row>47</xdr:row>
          <xdr:rowOff>57150</xdr:rowOff>
        </xdr:to>
        <xdr:sp macro="" textlink="">
          <xdr:nvSpPr>
            <xdr:cNvPr id="39100" name="Check Box 188" hidden="1">
              <a:extLst>
                <a:ext uri="{63B3BB69-23CF-44E3-9099-C40C66FF867C}">
                  <a14:compatExt spid="_x0000_s39100"/>
                </a:ext>
                <a:ext uri="{FF2B5EF4-FFF2-40B4-BE49-F238E27FC236}">
                  <a16:creationId xmlns:a16="http://schemas.microsoft.com/office/drawing/2014/main" id="{00000000-0008-0000-0400-0000B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2219325</xdr:colOff>
          <xdr:row>46</xdr:row>
          <xdr:rowOff>123825</xdr:rowOff>
        </xdr:from>
        <xdr:to>
          <xdr:col>32</xdr:col>
          <xdr:colOff>142875</xdr:colOff>
          <xdr:row>48</xdr:row>
          <xdr:rowOff>0</xdr:rowOff>
        </xdr:to>
        <xdr:sp macro="" textlink="">
          <xdr:nvSpPr>
            <xdr:cNvPr id="39101" name="Check Box 189" hidden="1">
              <a:extLst>
                <a:ext uri="{63B3BB69-23CF-44E3-9099-C40C66FF867C}">
                  <a14:compatExt spid="_x0000_s39101"/>
                </a:ext>
                <a:ext uri="{FF2B5EF4-FFF2-40B4-BE49-F238E27FC236}">
                  <a16:creationId xmlns:a16="http://schemas.microsoft.com/office/drawing/2014/main" id="{00000000-0008-0000-0400-0000B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39102" name="Check Box 190" hidden="1">
              <a:extLst>
                <a:ext uri="{63B3BB69-23CF-44E3-9099-C40C66FF867C}">
                  <a14:compatExt spid="_x0000_s39102"/>
                </a:ext>
                <a:ext uri="{FF2B5EF4-FFF2-40B4-BE49-F238E27FC236}">
                  <a16:creationId xmlns:a16="http://schemas.microsoft.com/office/drawing/2014/main" id="{00000000-0008-0000-0400-0000B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39103" name="Check Box 191" hidden="1">
              <a:extLst>
                <a:ext uri="{63B3BB69-23CF-44E3-9099-C40C66FF867C}">
                  <a14:compatExt spid="_x0000_s39103"/>
                </a:ext>
                <a:ext uri="{FF2B5EF4-FFF2-40B4-BE49-F238E27FC236}">
                  <a16:creationId xmlns:a16="http://schemas.microsoft.com/office/drawing/2014/main" id="{00000000-0008-0000-0400-0000B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39104" name="Check Box 192" hidden="1">
              <a:extLst>
                <a:ext uri="{63B3BB69-23CF-44E3-9099-C40C66FF867C}">
                  <a14:compatExt spid="_x0000_s39104"/>
                </a:ext>
                <a:ext uri="{FF2B5EF4-FFF2-40B4-BE49-F238E27FC236}">
                  <a16:creationId xmlns:a16="http://schemas.microsoft.com/office/drawing/2014/main" id="{00000000-0008-0000-0400-0000C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39105" name="Check Box 193" hidden="1">
              <a:extLst>
                <a:ext uri="{63B3BB69-23CF-44E3-9099-C40C66FF867C}">
                  <a14:compatExt spid="_x0000_s39105"/>
                </a:ext>
                <a:ext uri="{FF2B5EF4-FFF2-40B4-BE49-F238E27FC236}">
                  <a16:creationId xmlns:a16="http://schemas.microsoft.com/office/drawing/2014/main" id="{00000000-0008-0000-0400-0000C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466725</xdr:colOff>
          <xdr:row>46</xdr:row>
          <xdr:rowOff>38100</xdr:rowOff>
        </xdr:to>
        <xdr:sp macro="" textlink="">
          <xdr:nvSpPr>
            <xdr:cNvPr id="39106" name="Check Box 194" hidden="1">
              <a:extLst>
                <a:ext uri="{63B3BB69-23CF-44E3-9099-C40C66FF867C}">
                  <a14:compatExt spid="_x0000_s39106"/>
                </a:ext>
                <a:ext uri="{FF2B5EF4-FFF2-40B4-BE49-F238E27FC236}">
                  <a16:creationId xmlns:a16="http://schemas.microsoft.com/office/drawing/2014/main" id="{00000000-0008-0000-0400-0000C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39107" name="Check Box 195" hidden="1">
              <a:extLst>
                <a:ext uri="{63B3BB69-23CF-44E3-9099-C40C66FF867C}">
                  <a14:compatExt spid="_x0000_s39107"/>
                </a:ext>
                <a:ext uri="{FF2B5EF4-FFF2-40B4-BE49-F238E27FC236}">
                  <a16:creationId xmlns:a16="http://schemas.microsoft.com/office/drawing/2014/main" id="{00000000-0008-0000-0400-0000C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46</xdr:row>
          <xdr:rowOff>57150</xdr:rowOff>
        </xdr:from>
        <xdr:to>
          <xdr:col>40</xdr:col>
          <xdr:colOff>504825</xdr:colOff>
          <xdr:row>47</xdr:row>
          <xdr:rowOff>142875</xdr:rowOff>
        </xdr:to>
        <xdr:sp macro="" textlink="">
          <xdr:nvSpPr>
            <xdr:cNvPr id="39108" name="Check Box 196" hidden="1">
              <a:extLst>
                <a:ext uri="{63B3BB69-23CF-44E3-9099-C40C66FF867C}">
                  <a14:compatExt spid="_x0000_s39108"/>
                </a:ext>
                <a:ext uri="{FF2B5EF4-FFF2-40B4-BE49-F238E27FC236}">
                  <a16:creationId xmlns:a16="http://schemas.microsoft.com/office/drawing/2014/main" id="{00000000-0008-0000-0400-0000C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39109" name="Check Box 197" hidden="1">
              <a:extLst>
                <a:ext uri="{63B3BB69-23CF-44E3-9099-C40C66FF867C}">
                  <a14:compatExt spid="_x0000_s39109"/>
                </a:ext>
                <a:ext uri="{FF2B5EF4-FFF2-40B4-BE49-F238E27FC236}">
                  <a16:creationId xmlns:a16="http://schemas.microsoft.com/office/drawing/2014/main" id="{00000000-0008-0000-0400-0000C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39110" name="Check Box 198" hidden="1">
              <a:extLst>
                <a:ext uri="{63B3BB69-23CF-44E3-9099-C40C66FF867C}">
                  <a14:compatExt spid="_x0000_s39110"/>
                </a:ext>
                <a:ext uri="{FF2B5EF4-FFF2-40B4-BE49-F238E27FC236}">
                  <a16:creationId xmlns:a16="http://schemas.microsoft.com/office/drawing/2014/main" id="{00000000-0008-0000-0400-0000C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2238375</xdr:colOff>
          <xdr:row>43</xdr:row>
          <xdr:rowOff>171450</xdr:rowOff>
        </xdr:from>
        <xdr:to>
          <xdr:col>32</xdr:col>
          <xdr:colOff>152400</xdr:colOff>
          <xdr:row>45</xdr:row>
          <xdr:rowOff>76200</xdr:rowOff>
        </xdr:to>
        <xdr:sp macro="" textlink="">
          <xdr:nvSpPr>
            <xdr:cNvPr id="39111" name="Check Box 199" hidden="1">
              <a:extLst>
                <a:ext uri="{63B3BB69-23CF-44E3-9099-C40C66FF867C}">
                  <a14:compatExt spid="_x0000_s39111"/>
                </a:ext>
                <a:ext uri="{FF2B5EF4-FFF2-40B4-BE49-F238E27FC236}">
                  <a16:creationId xmlns:a16="http://schemas.microsoft.com/office/drawing/2014/main" id="{00000000-0008-0000-0400-0000C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9525</xdr:colOff>
          <xdr:row>26</xdr:row>
          <xdr:rowOff>142875</xdr:rowOff>
        </xdr:from>
        <xdr:to>
          <xdr:col>4</xdr:col>
          <xdr:colOff>466725</xdr:colOff>
          <xdr:row>28</xdr:row>
          <xdr:rowOff>47625</xdr:rowOff>
        </xdr:to>
        <xdr:sp macro="" textlink="">
          <xdr:nvSpPr>
            <xdr:cNvPr id="39942" name="Check Box 6" hidden="1">
              <a:extLst>
                <a:ext uri="{63B3BB69-23CF-44E3-9099-C40C66FF867C}">
                  <a14:compatExt spid="_x0000_s39942"/>
                </a:ext>
                <a:ext uri="{FF2B5EF4-FFF2-40B4-BE49-F238E27FC236}">
                  <a16:creationId xmlns:a16="http://schemas.microsoft.com/office/drawing/2014/main" id="{00000000-0008-0000-0500-00000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27</xdr:row>
          <xdr:rowOff>133350</xdr:rowOff>
        </xdr:from>
        <xdr:to>
          <xdr:col>4</xdr:col>
          <xdr:colOff>600075</xdr:colOff>
          <xdr:row>29</xdr:row>
          <xdr:rowOff>95250</xdr:rowOff>
        </xdr:to>
        <xdr:sp macro="" textlink="">
          <xdr:nvSpPr>
            <xdr:cNvPr id="39943" name="Check Box 7" hidden="1">
              <a:extLst>
                <a:ext uri="{63B3BB69-23CF-44E3-9099-C40C66FF867C}">
                  <a14:compatExt spid="_x0000_s39943"/>
                </a:ext>
                <a:ext uri="{FF2B5EF4-FFF2-40B4-BE49-F238E27FC236}">
                  <a16:creationId xmlns:a16="http://schemas.microsoft.com/office/drawing/2014/main" id="{00000000-0008-0000-0500-00000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2352675</xdr:colOff>
          <xdr:row>43</xdr:row>
          <xdr:rowOff>219075</xdr:rowOff>
        </xdr:from>
        <xdr:to>
          <xdr:col>7</xdr:col>
          <xdr:colOff>2571750</xdr:colOff>
          <xdr:row>45</xdr:row>
          <xdr:rowOff>66675</xdr:rowOff>
        </xdr:to>
        <xdr:sp macro="" textlink="">
          <xdr:nvSpPr>
            <xdr:cNvPr id="39945" name="Check Box 9" hidden="1">
              <a:extLst>
                <a:ext uri="{63B3BB69-23CF-44E3-9099-C40C66FF867C}">
                  <a14:compatExt spid="_x0000_s39945"/>
                </a:ext>
                <a:ext uri="{FF2B5EF4-FFF2-40B4-BE49-F238E27FC236}">
                  <a16:creationId xmlns:a16="http://schemas.microsoft.com/office/drawing/2014/main" id="{00000000-0008-0000-0500-00000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2362200</xdr:colOff>
          <xdr:row>44</xdr:row>
          <xdr:rowOff>161925</xdr:rowOff>
        </xdr:from>
        <xdr:to>
          <xdr:col>8</xdr:col>
          <xdr:colOff>171450</xdr:colOff>
          <xdr:row>46</xdr:row>
          <xdr:rowOff>0</xdr:rowOff>
        </xdr:to>
        <xdr:sp macro="" textlink="">
          <xdr:nvSpPr>
            <xdr:cNvPr id="39946" name="Check Box 10" hidden="1">
              <a:extLst>
                <a:ext uri="{63B3BB69-23CF-44E3-9099-C40C66FF867C}">
                  <a14:compatExt spid="_x0000_s39946"/>
                </a:ext>
                <a:ext uri="{FF2B5EF4-FFF2-40B4-BE49-F238E27FC236}">
                  <a16:creationId xmlns:a16="http://schemas.microsoft.com/office/drawing/2014/main" id="{00000000-0008-0000-0500-00000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2352675</xdr:colOff>
          <xdr:row>45</xdr:row>
          <xdr:rowOff>152400</xdr:rowOff>
        </xdr:from>
        <xdr:to>
          <xdr:col>8</xdr:col>
          <xdr:colOff>161925</xdr:colOff>
          <xdr:row>47</xdr:row>
          <xdr:rowOff>19050</xdr:rowOff>
        </xdr:to>
        <xdr:sp macro="" textlink="">
          <xdr:nvSpPr>
            <xdr:cNvPr id="39947" name="Check Box 11" hidden="1">
              <a:extLst>
                <a:ext uri="{63B3BB69-23CF-44E3-9099-C40C66FF867C}">
                  <a14:compatExt spid="_x0000_s39947"/>
                </a:ext>
                <a:ext uri="{FF2B5EF4-FFF2-40B4-BE49-F238E27FC236}">
                  <a16:creationId xmlns:a16="http://schemas.microsoft.com/office/drawing/2014/main" id="{00000000-0008-0000-0500-00000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2352675</xdr:colOff>
          <xdr:row>46</xdr:row>
          <xdr:rowOff>76200</xdr:rowOff>
        </xdr:from>
        <xdr:to>
          <xdr:col>8</xdr:col>
          <xdr:colOff>152400</xdr:colOff>
          <xdr:row>48</xdr:row>
          <xdr:rowOff>28575</xdr:rowOff>
        </xdr:to>
        <xdr:sp macro="" textlink="">
          <xdr:nvSpPr>
            <xdr:cNvPr id="39948" name="Check Box 12" hidden="1">
              <a:extLst>
                <a:ext uri="{63B3BB69-23CF-44E3-9099-C40C66FF867C}">
                  <a14:compatExt spid="_x0000_s39948"/>
                </a:ext>
                <a:ext uri="{FF2B5EF4-FFF2-40B4-BE49-F238E27FC236}">
                  <a16:creationId xmlns:a16="http://schemas.microsoft.com/office/drawing/2014/main" id="{00000000-0008-0000-0500-00000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39951" name="Check Box 15" hidden="1">
              <a:extLst>
                <a:ext uri="{63B3BB69-23CF-44E3-9099-C40C66FF867C}">
                  <a14:compatExt spid="_x0000_s39951"/>
                </a:ext>
                <a:ext uri="{FF2B5EF4-FFF2-40B4-BE49-F238E27FC236}">
                  <a16:creationId xmlns:a16="http://schemas.microsoft.com/office/drawing/2014/main" id="{00000000-0008-0000-0500-00000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12</xdr:col>
          <xdr:colOff>457200</xdr:colOff>
          <xdr:row>28</xdr:row>
          <xdr:rowOff>104775</xdr:rowOff>
        </xdr:to>
        <xdr:sp macro="" textlink="">
          <xdr:nvSpPr>
            <xdr:cNvPr id="39953" name="Check Box 17" hidden="1">
              <a:extLst>
                <a:ext uri="{63B3BB69-23CF-44E3-9099-C40C66FF867C}">
                  <a14:compatExt spid="_x0000_s39953"/>
                </a:ext>
                <a:ext uri="{FF2B5EF4-FFF2-40B4-BE49-F238E27FC236}">
                  <a16:creationId xmlns:a16="http://schemas.microsoft.com/office/drawing/2014/main" id="{00000000-0008-0000-0500-00001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114300</xdr:rowOff>
        </xdr:from>
        <xdr:to>
          <xdr:col>12</xdr:col>
          <xdr:colOff>590550</xdr:colOff>
          <xdr:row>29</xdr:row>
          <xdr:rowOff>76200</xdr:rowOff>
        </xdr:to>
        <xdr:sp macro="" textlink="">
          <xdr:nvSpPr>
            <xdr:cNvPr id="39954" name="Check Box 18" hidden="1">
              <a:extLst>
                <a:ext uri="{63B3BB69-23CF-44E3-9099-C40C66FF867C}">
                  <a14:compatExt spid="_x0000_s39954"/>
                </a:ext>
                <a:ext uri="{FF2B5EF4-FFF2-40B4-BE49-F238E27FC236}">
                  <a16:creationId xmlns:a16="http://schemas.microsoft.com/office/drawing/2014/main" id="{00000000-0008-0000-0500-00001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2314575</xdr:colOff>
          <xdr:row>43</xdr:row>
          <xdr:rowOff>219075</xdr:rowOff>
        </xdr:from>
        <xdr:to>
          <xdr:col>16</xdr:col>
          <xdr:colOff>38100</xdr:colOff>
          <xdr:row>45</xdr:row>
          <xdr:rowOff>66675</xdr:rowOff>
        </xdr:to>
        <xdr:sp macro="" textlink="">
          <xdr:nvSpPr>
            <xdr:cNvPr id="39956" name="Check Box 20" hidden="1">
              <a:extLst>
                <a:ext uri="{63B3BB69-23CF-44E3-9099-C40C66FF867C}">
                  <a14:compatExt spid="_x0000_s39956"/>
                </a:ext>
                <a:ext uri="{FF2B5EF4-FFF2-40B4-BE49-F238E27FC236}">
                  <a16:creationId xmlns:a16="http://schemas.microsoft.com/office/drawing/2014/main" id="{00000000-0008-0000-0500-00001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2305050</xdr:colOff>
          <xdr:row>44</xdr:row>
          <xdr:rowOff>123825</xdr:rowOff>
        </xdr:from>
        <xdr:to>
          <xdr:col>16</xdr:col>
          <xdr:colOff>238125</xdr:colOff>
          <xdr:row>46</xdr:row>
          <xdr:rowOff>47625</xdr:rowOff>
        </xdr:to>
        <xdr:sp macro="" textlink="">
          <xdr:nvSpPr>
            <xdr:cNvPr id="39957" name="Check Box 21" hidden="1">
              <a:extLst>
                <a:ext uri="{63B3BB69-23CF-44E3-9099-C40C66FF867C}">
                  <a14:compatExt spid="_x0000_s39957"/>
                </a:ext>
                <a:ext uri="{FF2B5EF4-FFF2-40B4-BE49-F238E27FC236}">
                  <a16:creationId xmlns:a16="http://schemas.microsoft.com/office/drawing/2014/main" id="{00000000-0008-0000-0500-00001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2314575</xdr:colOff>
          <xdr:row>45</xdr:row>
          <xdr:rowOff>114300</xdr:rowOff>
        </xdr:from>
        <xdr:to>
          <xdr:col>16</xdr:col>
          <xdr:colOff>238125</xdr:colOff>
          <xdr:row>47</xdr:row>
          <xdr:rowOff>38100</xdr:rowOff>
        </xdr:to>
        <xdr:sp macro="" textlink="">
          <xdr:nvSpPr>
            <xdr:cNvPr id="39958" name="Check Box 22" hidden="1">
              <a:extLst>
                <a:ext uri="{63B3BB69-23CF-44E3-9099-C40C66FF867C}">
                  <a14:compatExt spid="_x0000_s39958"/>
                </a:ext>
                <a:ext uri="{FF2B5EF4-FFF2-40B4-BE49-F238E27FC236}">
                  <a16:creationId xmlns:a16="http://schemas.microsoft.com/office/drawing/2014/main" id="{00000000-0008-0000-0500-00001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2305050</xdr:colOff>
          <xdr:row>46</xdr:row>
          <xdr:rowOff>114300</xdr:rowOff>
        </xdr:from>
        <xdr:to>
          <xdr:col>16</xdr:col>
          <xdr:colOff>228600</xdr:colOff>
          <xdr:row>47</xdr:row>
          <xdr:rowOff>200025</xdr:rowOff>
        </xdr:to>
        <xdr:sp macro="" textlink="">
          <xdr:nvSpPr>
            <xdr:cNvPr id="39959" name="Check Box 23" hidden="1">
              <a:extLst>
                <a:ext uri="{63B3BB69-23CF-44E3-9099-C40C66FF867C}">
                  <a14:compatExt spid="_x0000_s39959"/>
                </a:ext>
                <a:ext uri="{FF2B5EF4-FFF2-40B4-BE49-F238E27FC236}">
                  <a16:creationId xmlns:a16="http://schemas.microsoft.com/office/drawing/2014/main" id="{00000000-0008-0000-0500-00001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39962" name="Check Box 26" hidden="1">
              <a:extLst>
                <a:ext uri="{63B3BB69-23CF-44E3-9099-C40C66FF867C}">
                  <a14:compatExt spid="_x0000_s39962"/>
                </a:ext>
                <a:ext uri="{FF2B5EF4-FFF2-40B4-BE49-F238E27FC236}">
                  <a16:creationId xmlns:a16="http://schemas.microsoft.com/office/drawing/2014/main" id="{00000000-0008-0000-0500-00001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39964" name="Check Box 28" hidden="1">
              <a:extLst>
                <a:ext uri="{63B3BB69-23CF-44E3-9099-C40C66FF867C}">
                  <a14:compatExt spid="_x0000_s39964"/>
                </a:ext>
                <a:ext uri="{FF2B5EF4-FFF2-40B4-BE49-F238E27FC236}">
                  <a16:creationId xmlns:a16="http://schemas.microsoft.com/office/drawing/2014/main" id="{00000000-0008-0000-0500-00001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39965" name="Check Box 29" hidden="1">
              <a:extLst>
                <a:ext uri="{63B3BB69-23CF-44E3-9099-C40C66FF867C}">
                  <a14:compatExt spid="_x0000_s39965"/>
                </a:ext>
                <a:ext uri="{FF2B5EF4-FFF2-40B4-BE49-F238E27FC236}">
                  <a16:creationId xmlns:a16="http://schemas.microsoft.com/office/drawing/2014/main" id="{00000000-0008-0000-0500-00001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39967" name="Check Box 31" hidden="1">
              <a:extLst>
                <a:ext uri="{63B3BB69-23CF-44E3-9099-C40C66FF867C}">
                  <a14:compatExt spid="_x0000_s39967"/>
                </a:ext>
                <a:ext uri="{FF2B5EF4-FFF2-40B4-BE49-F238E27FC236}">
                  <a16:creationId xmlns:a16="http://schemas.microsoft.com/office/drawing/2014/main" id="{00000000-0008-0000-0500-00001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39968" name="Check Box 32" hidden="1">
              <a:extLst>
                <a:ext uri="{63B3BB69-23CF-44E3-9099-C40C66FF867C}">
                  <a14:compatExt spid="_x0000_s39968"/>
                </a:ext>
                <a:ext uri="{FF2B5EF4-FFF2-40B4-BE49-F238E27FC236}">
                  <a16:creationId xmlns:a16="http://schemas.microsoft.com/office/drawing/2014/main" id="{00000000-0008-0000-0500-00002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46</xdr:row>
          <xdr:rowOff>104775</xdr:rowOff>
        </xdr:from>
        <xdr:to>
          <xdr:col>24</xdr:col>
          <xdr:colOff>114300</xdr:colOff>
          <xdr:row>48</xdr:row>
          <xdr:rowOff>0</xdr:rowOff>
        </xdr:to>
        <xdr:sp macro="" textlink="">
          <xdr:nvSpPr>
            <xdr:cNvPr id="39969" name="Check Box 33" hidden="1">
              <a:extLst>
                <a:ext uri="{63B3BB69-23CF-44E3-9099-C40C66FF867C}">
                  <a14:compatExt spid="_x0000_s39969"/>
                </a:ext>
                <a:ext uri="{FF2B5EF4-FFF2-40B4-BE49-F238E27FC236}">
                  <a16:creationId xmlns:a16="http://schemas.microsoft.com/office/drawing/2014/main" id="{00000000-0008-0000-0500-00002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39971" name="Check Box 35" hidden="1">
              <a:extLst>
                <a:ext uri="{63B3BB69-23CF-44E3-9099-C40C66FF867C}">
                  <a14:compatExt spid="_x0000_s39971"/>
                </a:ext>
                <a:ext uri="{FF2B5EF4-FFF2-40B4-BE49-F238E27FC236}">
                  <a16:creationId xmlns:a16="http://schemas.microsoft.com/office/drawing/2014/main" id="{00000000-0008-0000-0500-00002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39973" name="Check Box 37" hidden="1">
              <a:extLst>
                <a:ext uri="{63B3BB69-23CF-44E3-9099-C40C66FF867C}">
                  <a14:compatExt spid="_x0000_s39973"/>
                </a:ext>
                <a:ext uri="{FF2B5EF4-FFF2-40B4-BE49-F238E27FC236}">
                  <a16:creationId xmlns:a16="http://schemas.microsoft.com/office/drawing/2014/main" id="{00000000-0008-0000-0500-00002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39974" name="Check Box 38" hidden="1">
              <a:extLst>
                <a:ext uri="{63B3BB69-23CF-44E3-9099-C40C66FF867C}">
                  <a14:compatExt spid="_x0000_s39974"/>
                </a:ext>
                <a:ext uri="{FF2B5EF4-FFF2-40B4-BE49-F238E27FC236}">
                  <a16:creationId xmlns:a16="http://schemas.microsoft.com/office/drawing/2014/main" id="{00000000-0008-0000-0500-00002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39976" name="Check Box 40" hidden="1">
              <a:extLst>
                <a:ext uri="{63B3BB69-23CF-44E3-9099-C40C66FF867C}">
                  <a14:compatExt spid="_x0000_s39976"/>
                </a:ext>
                <a:ext uri="{FF2B5EF4-FFF2-40B4-BE49-F238E27FC236}">
                  <a16:creationId xmlns:a16="http://schemas.microsoft.com/office/drawing/2014/main" id="{00000000-0008-0000-0500-00002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2209800</xdr:colOff>
          <xdr:row>45</xdr:row>
          <xdr:rowOff>133350</xdr:rowOff>
        </xdr:from>
        <xdr:to>
          <xdr:col>32</xdr:col>
          <xdr:colOff>133350</xdr:colOff>
          <xdr:row>47</xdr:row>
          <xdr:rowOff>57150</xdr:rowOff>
        </xdr:to>
        <xdr:sp macro="" textlink="">
          <xdr:nvSpPr>
            <xdr:cNvPr id="39977" name="Check Box 41" hidden="1">
              <a:extLst>
                <a:ext uri="{63B3BB69-23CF-44E3-9099-C40C66FF867C}">
                  <a14:compatExt spid="_x0000_s39977"/>
                </a:ext>
                <a:ext uri="{FF2B5EF4-FFF2-40B4-BE49-F238E27FC236}">
                  <a16:creationId xmlns:a16="http://schemas.microsoft.com/office/drawing/2014/main" id="{00000000-0008-0000-0500-00002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2219325</xdr:colOff>
          <xdr:row>46</xdr:row>
          <xdr:rowOff>123825</xdr:rowOff>
        </xdr:from>
        <xdr:to>
          <xdr:col>32</xdr:col>
          <xdr:colOff>142875</xdr:colOff>
          <xdr:row>48</xdr:row>
          <xdr:rowOff>0</xdr:rowOff>
        </xdr:to>
        <xdr:sp macro="" textlink="">
          <xdr:nvSpPr>
            <xdr:cNvPr id="39978" name="Check Box 42" hidden="1">
              <a:extLst>
                <a:ext uri="{63B3BB69-23CF-44E3-9099-C40C66FF867C}">
                  <a14:compatExt spid="_x0000_s39978"/>
                </a:ext>
                <a:ext uri="{FF2B5EF4-FFF2-40B4-BE49-F238E27FC236}">
                  <a16:creationId xmlns:a16="http://schemas.microsoft.com/office/drawing/2014/main" id="{00000000-0008-0000-0500-00002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39980" name="Check Box 44" hidden="1">
              <a:extLst>
                <a:ext uri="{63B3BB69-23CF-44E3-9099-C40C66FF867C}">
                  <a14:compatExt spid="_x0000_s39980"/>
                </a:ext>
                <a:ext uri="{FF2B5EF4-FFF2-40B4-BE49-F238E27FC236}">
                  <a16:creationId xmlns:a16="http://schemas.microsoft.com/office/drawing/2014/main" id="{00000000-0008-0000-0500-00002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39982" name="Check Box 46" hidden="1">
              <a:extLst>
                <a:ext uri="{63B3BB69-23CF-44E3-9099-C40C66FF867C}">
                  <a14:compatExt spid="_x0000_s39982"/>
                </a:ext>
                <a:ext uri="{FF2B5EF4-FFF2-40B4-BE49-F238E27FC236}">
                  <a16:creationId xmlns:a16="http://schemas.microsoft.com/office/drawing/2014/main" id="{00000000-0008-0000-0500-00002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39983" name="Check Box 47" hidden="1">
              <a:extLst>
                <a:ext uri="{63B3BB69-23CF-44E3-9099-C40C66FF867C}">
                  <a14:compatExt spid="_x0000_s39983"/>
                </a:ext>
                <a:ext uri="{FF2B5EF4-FFF2-40B4-BE49-F238E27FC236}">
                  <a16:creationId xmlns:a16="http://schemas.microsoft.com/office/drawing/2014/main" id="{00000000-0008-0000-0500-00002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39985" name="Check Box 49" hidden="1">
              <a:extLst>
                <a:ext uri="{63B3BB69-23CF-44E3-9099-C40C66FF867C}">
                  <a14:compatExt spid="_x0000_s39985"/>
                </a:ext>
                <a:ext uri="{FF2B5EF4-FFF2-40B4-BE49-F238E27FC236}">
                  <a16:creationId xmlns:a16="http://schemas.microsoft.com/office/drawing/2014/main" id="{00000000-0008-0000-0500-00003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476250</xdr:colOff>
          <xdr:row>46</xdr:row>
          <xdr:rowOff>38100</xdr:rowOff>
        </xdr:to>
        <xdr:sp macro="" textlink="">
          <xdr:nvSpPr>
            <xdr:cNvPr id="39986" name="Check Box 50" hidden="1">
              <a:extLst>
                <a:ext uri="{63B3BB69-23CF-44E3-9099-C40C66FF867C}">
                  <a14:compatExt spid="_x0000_s39986"/>
                </a:ext>
                <a:ext uri="{FF2B5EF4-FFF2-40B4-BE49-F238E27FC236}">
                  <a16:creationId xmlns:a16="http://schemas.microsoft.com/office/drawing/2014/main" id="{00000000-0008-0000-0500-00003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39987" name="Check Box 51" hidden="1">
              <a:extLst>
                <a:ext uri="{63B3BB69-23CF-44E3-9099-C40C66FF867C}">
                  <a14:compatExt spid="_x0000_s39987"/>
                </a:ext>
                <a:ext uri="{FF2B5EF4-FFF2-40B4-BE49-F238E27FC236}">
                  <a16:creationId xmlns:a16="http://schemas.microsoft.com/office/drawing/2014/main" id="{00000000-0008-0000-0500-00003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2305050</xdr:colOff>
          <xdr:row>46</xdr:row>
          <xdr:rowOff>123825</xdr:rowOff>
        </xdr:from>
        <xdr:to>
          <xdr:col>40</xdr:col>
          <xdr:colOff>466725</xdr:colOff>
          <xdr:row>48</xdr:row>
          <xdr:rowOff>0</xdr:rowOff>
        </xdr:to>
        <xdr:sp macro="" textlink="">
          <xdr:nvSpPr>
            <xdr:cNvPr id="39988" name="Check Box 52" hidden="1">
              <a:extLst>
                <a:ext uri="{63B3BB69-23CF-44E3-9099-C40C66FF867C}">
                  <a14:compatExt spid="_x0000_s39988"/>
                </a:ext>
                <a:ext uri="{FF2B5EF4-FFF2-40B4-BE49-F238E27FC236}">
                  <a16:creationId xmlns:a16="http://schemas.microsoft.com/office/drawing/2014/main" id="{00000000-0008-0000-0500-00003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39991" name="Check Box 55" hidden="1">
              <a:extLst>
                <a:ext uri="{63B3BB69-23CF-44E3-9099-C40C66FF867C}">
                  <a14:compatExt spid="_x0000_s39991"/>
                </a:ext>
                <a:ext uri="{FF2B5EF4-FFF2-40B4-BE49-F238E27FC236}">
                  <a16:creationId xmlns:a16="http://schemas.microsoft.com/office/drawing/2014/main" id="{00000000-0008-0000-0500-00003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39993" name="Check Box 57" hidden="1">
              <a:extLst>
                <a:ext uri="{63B3BB69-23CF-44E3-9099-C40C66FF867C}">
                  <a14:compatExt spid="_x0000_s39993"/>
                </a:ext>
                <a:ext uri="{FF2B5EF4-FFF2-40B4-BE49-F238E27FC236}">
                  <a16:creationId xmlns:a16="http://schemas.microsoft.com/office/drawing/2014/main" id="{00000000-0008-0000-0500-00003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2238375</xdr:colOff>
          <xdr:row>43</xdr:row>
          <xdr:rowOff>171450</xdr:rowOff>
        </xdr:from>
        <xdr:to>
          <xdr:col>32</xdr:col>
          <xdr:colOff>152400</xdr:colOff>
          <xdr:row>45</xdr:row>
          <xdr:rowOff>76200</xdr:rowOff>
        </xdr:to>
        <xdr:sp macro="" textlink="">
          <xdr:nvSpPr>
            <xdr:cNvPr id="39995" name="Check Box 59" hidden="1">
              <a:extLst>
                <a:ext uri="{63B3BB69-23CF-44E3-9099-C40C66FF867C}">
                  <a14:compatExt spid="_x0000_s39995"/>
                </a:ext>
                <a:ext uri="{FF2B5EF4-FFF2-40B4-BE49-F238E27FC236}">
                  <a16:creationId xmlns:a16="http://schemas.microsoft.com/office/drawing/2014/main" id="{00000000-0008-0000-0500-00003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27</xdr:row>
          <xdr:rowOff>190500</xdr:rowOff>
        </xdr:from>
        <xdr:to>
          <xdr:col>4</xdr:col>
          <xdr:colOff>600075</xdr:colOff>
          <xdr:row>29</xdr:row>
          <xdr:rowOff>38100</xdr:rowOff>
        </xdr:to>
        <xdr:sp macro="" textlink="">
          <xdr:nvSpPr>
            <xdr:cNvPr id="39997" name="Check Box 61" hidden="1">
              <a:extLst>
                <a:ext uri="{63B3BB69-23CF-44E3-9099-C40C66FF867C}">
                  <a14:compatExt spid="_x0000_s39997"/>
                </a:ext>
                <a:ext uri="{FF2B5EF4-FFF2-40B4-BE49-F238E27FC236}">
                  <a16:creationId xmlns:a16="http://schemas.microsoft.com/office/drawing/2014/main" id="{00000000-0008-0000-0500-00003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40002" name="Check Box 66" hidden="1">
              <a:extLst>
                <a:ext uri="{63B3BB69-23CF-44E3-9099-C40C66FF867C}">
                  <a14:compatExt spid="_x0000_s40002"/>
                </a:ext>
                <a:ext uri="{FF2B5EF4-FFF2-40B4-BE49-F238E27FC236}">
                  <a16:creationId xmlns:a16="http://schemas.microsoft.com/office/drawing/2014/main" id="{00000000-0008-0000-0500-00004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12</xdr:col>
          <xdr:colOff>457200</xdr:colOff>
          <xdr:row>28</xdr:row>
          <xdr:rowOff>104775</xdr:rowOff>
        </xdr:to>
        <xdr:sp macro="" textlink="">
          <xdr:nvSpPr>
            <xdr:cNvPr id="40003" name="Check Box 67" hidden="1">
              <a:extLst>
                <a:ext uri="{63B3BB69-23CF-44E3-9099-C40C66FF867C}">
                  <a14:compatExt spid="_x0000_s40003"/>
                </a:ext>
                <a:ext uri="{FF2B5EF4-FFF2-40B4-BE49-F238E27FC236}">
                  <a16:creationId xmlns:a16="http://schemas.microsoft.com/office/drawing/2014/main" id="{00000000-0008-0000-0500-00004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114300</xdr:rowOff>
        </xdr:from>
        <xdr:to>
          <xdr:col>12</xdr:col>
          <xdr:colOff>590550</xdr:colOff>
          <xdr:row>29</xdr:row>
          <xdr:rowOff>76200</xdr:rowOff>
        </xdr:to>
        <xdr:sp macro="" textlink="">
          <xdr:nvSpPr>
            <xdr:cNvPr id="40004" name="Check Box 68" hidden="1">
              <a:extLst>
                <a:ext uri="{63B3BB69-23CF-44E3-9099-C40C66FF867C}">
                  <a14:compatExt spid="_x0000_s40004"/>
                </a:ext>
                <a:ext uri="{FF2B5EF4-FFF2-40B4-BE49-F238E27FC236}">
                  <a16:creationId xmlns:a16="http://schemas.microsoft.com/office/drawing/2014/main" id="{00000000-0008-0000-0500-00004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40009" name="Check Box 73" hidden="1">
              <a:extLst>
                <a:ext uri="{63B3BB69-23CF-44E3-9099-C40C66FF867C}">
                  <a14:compatExt spid="_x0000_s40009"/>
                </a:ext>
                <a:ext uri="{FF2B5EF4-FFF2-40B4-BE49-F238E27FC236}">
                  <a16:creationId xmlns:a16="http://schemas.microsoft.com/office/drawing/2014/main" id="{00000000-0008-0000-0500-00004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40010" name="Check Box 74" hidden="1">
              <a:extLst>
                <a:ext uri="{63B3BB69-23CF-44E3-9099-C40C66FF867C}">
                  <a14:compatExt spid="_x0000_s40010"/>
                </a:ext>
                <a:ext uri="{FF2B5EF4-FFF2-40B4-BE49-F238E27FC236}">
                  <a16:creationId xmlns:a16="http://schemas.microsoft.com/office/drawing/2014/main" id="{00000000-0008-0000-0500-00004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40011" name="Check Box 75" hidden="1">
              <a:extLst>
                <a:ext uri="{63B3BB69-23CF-44E3-9099-C40C66FF867C}">
                  <a14:compatExt spid="_x0000_s40011"/>
                </a:ext>
                <a:ext uri="{FF2B5EF4-FFF2-40B4-BE49-F238E27FC236}">
                  <a16:creationId xmlns:a16="http://schemas.microsoft.com/office/drawing/2014/main" id="{00000000-0008-0000-0500-00004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40012" name="Check Box 76" hidden="1">
              <a:extLst>
                <a:ext uri="{63B3BB69-23CF-44E3-9099-C40C66FF867C}">
                  <a14:compatExt spid="_x0000_s40012"/>
                </a:ext>
                <a:ext uri="{FF2B5EF4-FFF2-40B4-BE49-F238E27FC236}">
                  <a16:creationId xmlns:a16="http://schemas.microsoft.com/office/drawing/2014/main" id="{00000000-0008-0000-0500-00004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40013" name="Check Box 77" hidden="1">
              <a:extLst>
                <a:ext uri="{63B3BB69-23CF-44E3-9099-C40C66FF867C}">
                  <a14:compatExt spid="_x0000_s40013"/>
                </a:ext>
                <a:ext uri="{FF2B5EF4-FFF2-40B4-BE49-F238E27FC236}">
                  <a16:creationId xmlns:a16="http://schemas.microsoft.com/office/drawing/2014/main" id="{00000000-0008-0000-0500-00004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47</xdr:row>
          <xdr:rowOff>85725</xdr:rowOff>
        </xdr:from>
        <xdr:to>
          <xdr:col>24</xdr:col>
          <xdr:colOff>133350</xdr:colOff>
          <xdr:row>48</xdr:row>
          <xdr:rowOff>0</xdr:rowOff>
        </xdr:to>
        <xdr:sp macro="" textlink="">
          <xdr:nvSpPr>
            <xdr:cNvPr id="40014" name="Check Box 78" hidden="1">
              <a:extLst>
                <a:ext uri="{63B3BB69-23CF-44E3-9099-C40C66FF867C}">
                  <a14:compatExt spid="_x0000_s40014"/>
                </a:ext>
                <a:ext uri="{FF2B5EF4-FFF2-40B4-BE49-F238E27FC236}">
                  <a16:creationId xmlns:a16="http://schemas.microsoft.com/office/drawing/2014/main" id="{00000000-0008-0000-0500-00004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40015" name="Check Box 79" hidden="1">
              <a:extLst>
                <a:ext uri="{63B3BB69-23CF-44E3-9099-C40C66FF867C}">
                  <a14:compatExt spid="_x0000_s40015"/>
                </a:ext>
                <a:ext uri="{FF2B5EF4-FFF2-40B4-BE49-F238E27FC236}">
                  <a16:creationId xmlns:a16="http://schemas.microsoft.com/office/drawing/2014/main" id="{00000000-0008-0000-0500-00004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40016" name="Check Box 80" hidden="1">
              <a:extLst>
                <a:ext uri="{63B3BB69-23CF-44E3-9099-C40C66FF867C}">
                  <a14:compatExt spid="_x0000_s40016"/>
                </a:ext>
                <a:ext uri="{FF2B5EF4-FFF2-40B4-BE49-F238E27FC236}">
                  <a16:creationId xmlns:a16="http://schemas.microsoft.com/office/drawing/2014/main" id="{00000000-0008-0000-0500-00005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40017" name="Check Box 81" hidden="1">
              <a:extLst>
                <a:ext uri="{63B3BB69-23CF-44E3-9099-C40C66FF867C}">
                  <a14:compatExt spid="_x0000_s40017"/>
                </a:ext>
                <a:ext uri="{FF2B5EF4-FFF2-40B4-BE49-F238E27FC236}">
                  <a16:creationId xmlns:a16="http://schemas.microsoft.com/office/drawing/2014/main" id="{00000000-0008-0000-0500-00005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40018" name="Check Box 82" hidden="1">
              <a:extLst>
                <a:ext uri="{63B3BB69-23CF-44E3-9099-C40C66FF867C}">
                  <a14:compatExt spid="_x0000_s40018"/>
                </a:ext>
                <a:ext uri="{FF2B5EF4-FFF2-40B4-BE49-F238E27FC236}">
                  <a16:creationId xmlns:a16="http://schemas.microsoft.com/office/drawing/2014/main" id="{00000000-0008-0000-0500-00005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2209800</xdr:colOff>
          <xdr:row>45</xdr:row>
          <xdr:rowOff>133350</xdr:rowOff>
        </xdr:from>
        <xdr:to>
          <xdr:col>32</xdr:col>
          <xdr:colOff>133350</xdr:colOff>
          <xdr:row>47</xdr:row>
          <xdr:rowOff>57150</xdr:rowOff>
        </xdr:to>
        <xdr:sp macro="" textlink="">
          <xdr:nvSpPr>
            <xdr:cNvPr id="40019" name="Check Box 83" hidden="1">
              <a:extLst>
                <a:ext uri="{63B3BB69-23CF-44E3-9099-C40C66FF867C}">
                  <a14:compatExt spid="_x0000_s40019"/>
                </a:ext>
                <a:ext uri="{FF2B5EF4-FFF2-40B4-BE49-F238E27FC236}">
                  <a16:creationId xmlns:a16="http://schemas.microsoft.com/office/drawing/2014/main" id="{00000000-0008-0000-0500-00005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2219325</xdr:colOff>
          <xdr:row>46</xdr:row>
          <xdr:rowOff>123825</xdr:rowOff>
        </xdr:from>
        <xdr:to>
          <xdr:col>32</xdr:col>
          <xdr:colOff>142875</xdr:colOff>
          <xdr:row>48</xdr:row>
          <xdr:rowOff>0</xdr:rowOff>
        </xdr:to>
        <xdr:sp macro="" textlink="">
          <xdr:nvSpPr>
            <xdr:cNvPr id="40020" name="Check Box 84" hidden="1">
              <a:extLst>
                <a:ext uri="{63B3BB69-23CF-44E3-9099-C40C66FF867C}">
                  <a14:compatExt spid="_x0000_s40020"/>
                </a:ext>
                <a:ext uri="{FF2B5EF4-FFF2-40B4-BE49-F238E27FC236}">
                  <a16:creationId xmlns:a16="http://schemas.microsoft.com/office/drawing/2014/main" id="{00000000-0008-0000-0500-00005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40021" name="Check Box 85" hidden="1">
              <a:extLst>
                <a:ext uri="{63B3BB69-23CF-44E3-9099-C40C66FF867C}">
                  <a14:compatExt spid="_x0000_s40021"/>
                </a:ext>
                <a:ext uri="{FF2B5EF4-FFF2-40B4-BE49-F238E27FC236}">
                  <a16:creationId xmlns:a16="http://schemas.microsoft.com/office/drawing/2014/main" id="{00000000-0008-0000-0500-00005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40022" name="Check Box 86" hidden="1">
              <a:extLst>
                <a:ext uri="{63B3BB69-23CF-44E3-9099-C40C66FF867C}">
                  <a14:compatExt spid="_x0000_s40022"/>
                </a:ext>
                <a:ext uri="{FF2B5EF4-FFF2-40B4-BE49-F238E27FC236}">
                  <a16:creationId xmlns:a16="http://schemas.microsoft.com/office/drawing/2014/main" id="{00000000-0008-0000-0500-00005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40023" name="Check Box 87" hidden="1">
              <a:extLst>
                <a:ext uri="{63B3BB69-23CF-44E3-9099-C40C66FF867C}">
                  <a14:compatExt spid="_x0000_s40023"/>
                </a:ext>
                <a:ext uri="{FF2B5EF4-FFF2-40B4-BE49-F238E27FC236}">
                  <a16:creationId xmlns:a16="http://schemas.microsoft.com/office/drawing/2014/main" id="{00000000-0008-0000-0500-00005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40024" name="Check Box 88" hidden="1">
              <a:extLst>
                <a:ext uri="{63B3BB69-23CF-44E3-9099-C40C66FF867C}">
                  <a14:compatExt spid="_x0000_s40024"/>
                </a:ext>
                <a:ext uri="{FF2B5EF4-FFF2-40B4-BE49-F238E27FC236}">
                  <a16:creationId xmlns:a16="http://schemas.microsoft.com/office/drawing/2014/main" id="{00000000-0008-0000-0500-00005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466725</xdr:colOff>
          <xdr:row>46</xdr:row>
          <xdr:rowOff>38100</xdr:rowOff>
        </xdr:to>
        <xdr:sp macro="" textlink="">
          <xdr:nvSpPr>
            <xdr:cNvPr id="40025" name="Check Box 89" hidden="1">
              <a:extLst>
                <a:ext uri="{63B3BB69-23CF-44E3-9099-C40C66FF867C}">
                  <a14:compatExt spid="_x0000_s40025"/>
                </a:ext>
                <a:ext uri="{FF2B5EF4-FFF2-40B4-BE49-F238E27FC236}">
                  <a16:creationId xmlns:a16="http://schemas.microsoft.com/office/drawing/2014/main" id="{00000000-0008-0000-0500-00005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40026" name="Check Box 90" hidden="1">
              <a:extLst>
                <a:ext uri="{63B3BB69-23CF-44E3-9099-C40C66FF867C}">
                  <a14:compatExt spid="_x0000_s40026"/>
                </a:ext>
                <a:ext uri="{FF2B5EF4-FFF2-40B4-BE49-F238E27FC236}">
                  <a16:creationId xmlns:a16="http://schemas.microsoft.com/office/drawing/2014/main" id="{00000000-0008-0000-0500-00005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46</xdr:row>
          <xdr:rowOff>57150</xdr:rowOff>
        </xdr:from>
        <xdr:to>
          <xdr:col>40</xdr:col>
          <xdr:colOff>504825</xdr:colOff>
          <xdr:row>47</xdr:row>
          <xdr:rowOff>142875</xdr:rowOff>
        </xdr:to>
        <xdr:sp macro="" textlink="">
          <xdr:nvSpPr>
            <xdr:cNvPr id="40027" name="Check Box 91" hidden="1">
              <a:extLst>
                <a:ext uri="{63B3BB69-23CF-44E3-9099-C40C66FF867C}">
                  <a14:compatExt spid="_x0000_s40027"/>
                </a:ext>
                <a:ext uri="{FF2B5EF4-FFF2-40B4-BE49-F238E27FC236}">
                  <a16:creationId xmlns:a16="http://schemas.microsoft.com/office/drawing/2014/main" id="{00000000-0008-0000-0500-00005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40028" name="Check Box 92" hidden="1">
              <a:extLst>
                <a:ext uri="{63B3BB69-23CF-44E3-9099-C40C66FF867C}">
                  <a14:compatExt spid="_x0000_s40028"/>
                </a:ext>
                <a:ext uri="{FF2B5EF4-FFF2-40B4-BE49-F238E27FC236}">
                  <a16:creationId xmlns:a16="http://schemas.microsoft.com/office/drawing/2014/main" id="{00000000-0008-0000-0500-00005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40029" name="Check Box 93" hidden="1">
              <a:extLst>
                <a:ext uri="{63B3BB69-23CF-44E3-9099-C40C66FF867C}">
                  <a14:compatExt spid="_x0000_s40029"/>
                </a:ext>
                <a:ext uri="{FF2B5EF4-FFF2-40B4-BE49-F238E27FC236}">
                  <a16:creationId xmlns:a16="http://schemas.microsoft.com/office/drawing/2014/main" id="{00000000-0008-0000-0500-00005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2238375</xdr:colOff>
          <xdr:row>43</xdr:row>
          <xdr:rowOff>171450</xdr:rowOff>
        </xdr:from>
        <xdr:to>
          <xdr:col>32</xdr:col>
          <xdr:colOff>152400</xdr:colOff>
          <xdr:row>45</xdr:row>
          <xdr:rowOff>76200</xdr:rowOff>
        </xdr:to>
        <xdr:sp macro="" textlink="">
          <xdr:nvSpPr>
            <xdr:cNvPr id="40030" name="Check Box 94" hidden="1">
              <a:extLst>
                <a:ext uri="{63B3BB69-23CF-44E3-9099-C40C66FF867C}">
                  <a14:compatExt spid="_x0000_s40030"/>
                </a:ext>
                <a:ext uri="{FF2B5EF4-FFF2-40B4-BE49-F238E27FC236}">
                  <a16:creationId xmlns:a16="http://schemas.microsoft.com/office/drawing/2014/main" id="{00000000-0008-0000-0500-00005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27</xdr:row>
          <xdr:rowOff>190500</xdr:rowOff>
        </xdr:from>
        <xdr:to>
          <xdr:col>4</xdr:col>
          <xdr:colOff>600075</xdr:colOff>
          <xdr:row>29</xdr:row>
          <xdr:rowOff>38100</xdr:rowOff>
        </xdr:to>
        <xdr:sp macro="" textlink="">
          <xdr:nvSpPr>
            <xdr:cNvPr id="40032" name="Check Box 96" hidden="1">
              <a:extLst>
                <a:ext uri="{63B3BB69-23CF-44E3-9099-C40C66FF867C}">
                  <a14:compatExt spid="_x0000_s40032"/>
                </a:ext>
                <a:ext uri="{FF2B5EF4-FFF2-40B4-BE49-F238E27FC236}">
                  <a16:creationId xmlns:a16="http://schemas.microsoft.com/office/drawing/2014/main" id="{00000000-0008-0000-0500-00006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40037" name="Check Box 101" hidden="1">
              <a:extLst>
                <a:ext uri="{63B3BB69-23CF-44E3-9099-C40C66FF867C}">
                  <a14:compatExt spid="_x0000_s40037"/>
                </a:ext>
                <a:ext uri="{FF2B5EF4-FFF2-40B4-BE49-F238E27FC236}">
                  <a16:creationId xmlns:a16="http://schemas.microsoft.com/office/drawing/2014/main" id="{00000000-0008-0000-0500-00006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12</xdr:col>
          <xdr:colOff>457200</xdr:colOff>
          <xdr:row>28</xdr:row>
          <xdr:rowOff>104775</xdr:rowOff>
        </xdr:to>
        <xdr:sp macro="" textlink="">
          <xdr:nvSpPr>
            <xdr:cNvPr id="40038" name="Check Box 102" hidden="1">
              <a:extLst>
                <a:ext uri="{63B3BB69-23CF-44E3-9099-C40C66FF867C}">
                  <a14:compatExt spid="_x0000_s40038"/>
                </a:ext>
                <a:ext uri="{FF2B5EF4-FFF2-40B4-BE49-F238E27FC236}">
                  <a16:creationId xmlns:a16="http://schemas.microsoft.com/office/drawing/2014/main" id="{00000000-0008-0000-0500-00006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114300</xdr:rowOff>
        </xdr:from>
        <xdr:to>
          <xdr:col>12</xdr:col>
          <xdr:colOff>590550</xdr:colOff>
          <xdr:row>29</xdr:row>
          <xdr:rowOff>76200</xdr:rowOff>
        </xdr:to>
        <xdr:sp macro="" textlink="">
          <xdr:nvSpPr>
            <xdr:cNvPr id="40039" name="Check Box 103" hidden="1">
              <a:extLst>
                <a:ext uri="{63B3BB69-23CF-44E3-9099-C40C66FF867C}">
                  <a14:compatExt spid="_x0000_s40039"/>
                </a:ext>
                <a:ext uri="{FF2B5EF4-FFF2-40B4-BE49-F238E27FC236}">
                  <a16:creationId xmlns:a16="http://schemas.microsoft.com/office/drawing/2014/main" id="{00000000-0008-0000-0500-00006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40044" name="Check Box 108" hidden="1">
              <a:extLst>
                <a:ext uri="{63B3BB69-23CF-44E3-9099-C40C66FF867C}">
                  <a14:compatExt spid="_x0000_s40044"/>
                </a:ext>
                <a:ext uri="{FF2B5EF4-FFF2-40B4-BE49-F238E27FC236}">
                  <a16:creationId xmlns:a16="http://schemas.microsoft.com/office/drawing/2014/main" id="{00000000-0008-0000-0500-00006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40045" name="Check Box 109" hidden="1">
              <a:extLst>
                <a:ext uri="{63B3BB69-23CF-44E3-9099-C40C66FF867C}">
                  <a14:compatExt spid="_x0000_s40045"/>
                </a:ext>
                <a:ext uri="{FF2B5EF4-FFF2-40B4-BE49-F238E27FC236}">
                  <a16:creationId xmlns:a16="http://schemas.microsoft.com/office/drawing/2014/main" id="{00000000-0008-0000-0500-00006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40046" name="Check Box 110" hidden="1">
              <a:extLst>
                <a:ext uri="{63B3BB69-23CF-44E3-9099-C40C66FF867C}">
                  <a14:compatExt spid="_x0000_s40046"/>
                </a:ext>
                <a:ext uri="{FF2B5EF4-FFF2-40B4-BE49-F238E27FC236}">
                  <a16:creationId xmlns:a16="http://schemas.microsoft.com/office/drawing/2014/main" id="{00000000-0008-0000-0500-00006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40047" name="Check Box 111" hidden="1">
              <a:extLst>
                <a:ext uri="{63B3BB69-23CF-44E3-9099-C40C66FF867C}">
                  <a14:compatExt spid="_x0000_s40047"/>
                </a:ext>
                <a:ext uri="{FF2B5EF4-FFF2-40B4-BE49-F238E27FC236}">
                  <a16:creationId xmlns:a16="http://schemas.microsoft.com/office/drawing/2014/main" id="{00000000-0008-0000-0500-00006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40048" name="Check Box 112" hidden="1">
              <a:extLst>
                <a:ext uri="{63B3BB69-23CF-44E3-9099-C40C66FF867C}">
                  <a14:compatExt spid="_x0000_s40048"/>
                </a:ext>
                <a:ext uri="{FF2B5EF4-FFF2-40B4-BE49-F238E27FC236}">
                  <a16:creationId xmlns:a16="http://schemas.microsoft.com/office/drawing/2014/main" id="{00000000-0008-0000-0500-00007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47</xdr:row>
          <xdr:rowOff>85725</xdr:rowOff>
        </xdr:from>
        <xdr:to>
          <xdr:col>24</xdr:col>
          <xdr:colOff>133350</xdr:colOff>
          <xdr:row>48</xdr:row>
          <xdr:rowOff>0</xdr:rowOff>
        </xdr:to>
        <xdr:sp macro="" textlink="">
          <xdr:nvSpPr>
            <xdr:cNvPr id="40049" name="Check Box 113" hidden="1">
              <a:extLst>
                <a:ext uri="{63B3BB69-23CF-44E3-9099-C40C66FF867C}">
                  <a14:compatExt spid="_x0000_s40049"/>
                </a:ext>
                <a:ext uri="{FF2B5EF4-FFF2-40B4-BE49-F238E27FC236}">
                  <a16:creationId xmlns:a16="http://schemas.microsoft.com/office/drawing/2014/main" id="{00000000-0008-0000-0500-00007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40050" name="Check Box 114" hidden="1">
              <a:extLst>
                <a:ext uri="{63B3BB69-23CF-44E3-9099-C40C66FF867C}">
                  <a14:compatExt spid="_x0000_s40050"/>
                </a:ext>
                <a:ext uri="{FF2B5EF4-FFF2-40B4-BE49-F238E27FC236}">
                  <a16:creationId xmlns:a16="http://schemas.microsoft.com/office/drawing/2014/main" id="{00000000-0008-0000-0500-00007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40051" name="Check Box 115" hidden="1">
              <a:extLst>
                <a:ext uri="{63B3BB69-23CF-44E3-9099-C40C66FF867C}">
                  <a14:compatExt spid="_x0000_s40051"/>
                </a:ext>
                <a:ext uri="{FF2B5EF4-FFF2-40B4-BE49-F238E27FC236}">
                  <a16:creationId xmlns:a16="http://schemas.microsoft.com/office/drawing/2014/main" id="{00000000-0008-0000-0500-00007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40052" name="Check Box 116" hidden="1">
              <a:extLst>
                <a:ext uri="{63B3BB69-23CF-44E3-9099-C40C66FF867C}">
                  <a14:compatExt spid="_x0000_s40052"/>
                </a:ext>
                <a:ext uri="{FF2B5EF4-FFF2-40B4-BE49-F238E27FC236}">
                  <a16:creationId xmlns:a16="http://schemas.microsoft.com/office/drawing/2014/main" id="{00000000-0008-0000-0500-00007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40053" name="Check Box 117" hidden="1">
              <a:extLst>
                <a:ext uri="{63B3BB69-23CF-44E3-9099-C40C66FF867C}">
                  <a14:compatExt spid="_x0000_s40053"/>
                </a:ext>
                <a:ext uri="{FF2B5EF4-FFF2-40B4-BE49-F238E27FC236}">
                  <a16:creationId xmlns:a16="http://schemas.microsoft.com/office/drawing/2014/main" id="{00000000-0008-0000-0500-00007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2209800</xdr:colOff>
          <xdr:row>45</xdr:row>
          <xdr:rowOff>133350</xdr:rowOff>
        </xdr:from>
        <xdr:to>
          <xdr:col>32</xdr:col>
          <xdr:colOff>133350</xdr:colOff>
          <xdr:row>47</xdr:row>
          <xdr:rowOff>57150</xdr:rowOff>
        </xdr:to>
        <xdr:sp macro="" textlink="">
          <xdr:nvSpPr>
            <xdr:cNvPr id="40054" name="Check Box 118" hidden="1">
              <a:extLst>
                <a:ext uri="{63B3BB69-23CF-44E3-9099-C40C66FF867C}">
                  <a14:compatExt spid="_x0000_s40054"/>
                </a:ext>
                <a:ext uri="{FF2B5EF4-FFF2-40B4-BE49-F238E27FC236}">
                  <a16:creationId xmlns:a16="http://schemas.microsoft.com/office/drawing/2014/main" id="{00000000-0008-0000-0500-00007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2219325</xdr:colOff>
          <xdr:row>46</xdr:row>
          <xdr:rowOff>123825</xdr:rowOff>
        </xdr:from>
        <xdr:to>
          <xdr:col>32</xdr:col>
          <xdr:colOff>142875</xdr:colOff>
          <xdr:row>48</xdr:row>
          <xdr:rowOff>0</xdr:rowOff>
        </xdr:to>
        <xdr:sp macro="" textlink="">
          <xdr:nvSpPr>
            <xdr:cNvPr id="40055" name="Check Box 119" hidden="1">
              <a:extLst>
                <a:ext uri="{63B3BB69-23CF-44E3-9099-C40C66FF867C}">
                  <a14:compatExt spid="_x0000_s40055"/>
                </a:ext>
                <a:ext uri="{FF2B5EF4-FFF2-40B4-BE49-F238E27FC236}">
                  <a16:creationId xmlns:a16="http://schemas.microsoft.com/office/drawing/2014/main" id="{00000000-0008-0000-0500-00007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40056" name="Check Box 120" hidden="1">
              <a:extLst>
                <a:ext uri="{63B3BB69-23CF-44E3-9099-C40C66FF867C}">
                  <a14:compatExt spid="_x0000_s40056"/>
                </a:ext>
                <a:ext uri="{FF2B5EF4-FFF2-40B4-BE49-F238E27FC236}">
                  <a16:creationId xmlns:a16="http://schemas.microsoft.com/office/drawing/2014/main" id="{00000000-0008-0000-0500-00007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40057" name="Check Box 121" hidden="1">
              <a:extLst>
                <a:ext uri="{63B3BB69-23CF-44E3-9099-C40C66FF867C}">
                  <a14:compatExt spid="_x0000_s40057"/>
                </a:ext>
                <a:ext uri="{FF2B5EF4-FFF2-40B4-BE49-F238E27FC236}">
                  <a16:creationId xmlns:a16="http://schemas.microsoft.com/office/drawing/2014/main" id="{00000000-0008-0000-0500-00007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40058" name="Check Box 122" hidden="1">
              <a:extLst>
                <a:ext uri="{63B3BB69-23CF-44E3-9099-C40C66FF867C}">
                  <a14:compatExt spid="_x0000_s40058"/>
                </a:ext>
                <a:ext uri="{FF2B5EF4-FFF2-40B4-BE49-F238E27FC236}">
                  <a16:creationId xmlns:a16="http://schemas.microsoft.com/office/drawing/2014/main" id="{00000000-0008-0000-0500-00007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40059" name="Check Box 123" hidden="1">
              <a:extLst>
                <a:ext uri="{63B3BB69-23CF-44E3-9099-C40C66FF867C}">
                  <a14:compatExt spid="_x0000_s40059"/>
                </a:ext>
                <a:ext uri="{FF2B5EF4-FFF2-40B4-BE49-F238E27FC236}">
                  <a16:creationId xmlns:a16="http://schemas.microsoft.com/office/drawing/2014/main" id="{00000000-0008-0000-0500-00007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466725</xdr:colOff>
          <xdr:row>46</xdr:row>
          <xdr:rowOff>38100</xdr:rowOff>
        </xdr:to>
        <xdr:sp macro="" textlink="">
          <xdr:nvSpPr>
            <xdr:cNvPr id="40060" name="Check Box 124" hidden="1">
              <a:extLst>
                <a:ext uri="{63B3BB69-23CF-44E3-9099-C40C66FF867C}">
                  <a14:compatExt spid="_x0000_s40060"/>
                </a:ext>
                <a:ext uri="{FF2B5EF4-FFF2-40B4-BE49-F238E27FC236}">
                  <a16:creationId xmlns:a16="http://schemas.microsoft.com/office/drawing/2014/main" id="{00000000-0008-0000-0500-00007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40061" name="Check Box 125" hidden="1">
              <a:extLst>
                <a:ext uri="{63B3BB69-23CF-44E3-9099-C40C66FF867C}">
                  <a14:compatExt spid="_x0000_s40061"/>
                </a:ext>
                <a:ext uri="{FF2B5EF4-FFF2-40B4-BE49-F238E27FC236}">
                  <a16:creationId xmlns:a16="http://schemas.microsoft.com/office/drawing/2014/main" id="{00000000-0008-0000-0500-00007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46</xdr:row>
          <xdr:rowOff>57150</xdr:rowOff>
        </xdr:from>
        <xdr:to>
          <xdr:col>40</xdr:col>
          <xdr:colOff>504825</xdr:colOff>
          <xdr:row>47</xdr:row>
          <xdr:rowOff>142875</xdr:rowOff>
        </xdr:to>
        <xdr:sp macro="" textlink="">
          <xdr:nvSpPr>
            <xdr:cNvPr id="40062" name="Check Box 126" hidden="1">
              <a:extLst>
                <a:ext uri="{63B3BB69-23CF-44E3-9099-C40C66FF867C}">
                  <a14:compatExt spid="_x0000_s40062"/>
                </a:ext>
                <a:ext uri="{FF2B5EF4-FFF2-40B4-BE49-F238E27FC236}">
                  <a16:creationId xmlns:a16="http://schemas.microsoft.com/office/drawing/2014/main" id="{00000000-0008-0000-0500-00007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40063" name="Check Box 127" hidden="1">
              <a:extLst>
                <a:ext uri="{63B3BB69-23CF-44E3-9099-C40C66FF867C}">
                  <a14:compatExt spid="_x0000_s40063"/>
                </a:ext>
                <a:ext uri="{FF2B5EF4-FFF2-40B4-BE49-F238E27FC236}">
                  <a16:creationId xmlns:a16="http://schemas.microsoft.com/office/drawing/2014/main" id="{00000000-0008-0000-0500-00007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40064" name="Check Box 128" hidden="1">
              <a:extLst>
                <a:ext uri="{63B3BB69-23CF-44E3-9099-C40C66FF867C}">
                  <a14:compatExt spid="_x0000_s40064"/>
                </a:ext>
                <a:ext uri="{FF2B5EF4-FFF2-40B4-BE49-F238E27FC236}">
                  <a16:creationId xmlns:a16="http://schemas.microsoft.com/office/drawing/2014/main" id="{00000000-0008-0000-0500-00008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2238375</xdr:colOff>
          <xdr:row>43</xdr:row>
          <xdr:rowOff>171450</xdr:rowOff>
        </xdr:from>
        <xdr:to>
          <xdr:col>32</xdr:col>
          <xdr:colOff>152400</xdr:colOff>
          <xdr:row>45</xdr:row>
          <xdr:rowOff>76200</xdr:rowOff>
        </xdr:to>
        <xdr:sp macro="" textlink="">
          <xdr:nvSpPr>
            <xdr:cNvPr id="40065" name="Check Box 129" hidden="1">
              <a:extLst>
                <a:ext uri="{63B3BB69-23CF-44E3-9099-C40C66FF867C}">
                  <a14:compatExt spid="_x0000_s40065"/>
                </a:ext>
                <a:ext uri="{FF2B5EF4-FFF2-40B4-BE49-F238E27FC236}">
                  <a16:creationId xmlns:a16="http://schemas.microsoft.com/office/drawing/2014/main" id="{00000000-0008-0000-0500-00008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27</xdr:row>
          <xdr:rowOff>190500</xdr:rowOff>
        </xdr:from>
        <xdr:to>
          <xdr:col>4</xdr:col>
          <xdr:colOff>600075</xdr:colOff>
          <xdr:row>29</xdr:row>
          <xdr:rowOff>38100</xdr:rowOff>
        </xdr:to>
        <xdr:sp macro="" textlink="">
          <xdr:nvSpPr>
            <xdr:cNvPr id="40067" name="Check Box 131" hidden="1">
              <a:extLst>
                <a:ext uri="{63B3BB69-23CF-44E3-9099-C40C66FF867C}">
                  <a14:compatExt spid="_x0000_s40067"/>
                </a:ext>
                <a:ext uri="{FF2B5EF4-FFF2-40B4-BE49-F238E27FC236}">
                  <a16:creationId xmlns:a16="http://schemas.microsoft.com/office/drawing/2014/main" id="{00000000-0008-0000-0500-00008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40072" name="Check Box 136" hidden="1">
              <a:extLst>
                <a:ext uri="{63B3BB69-23CF-44E3-9099-C40C66FF867C}">
                  <a14:compatExt spid="_x0000_s40072"/>
                </a:ext>
                <a:ext uri="{FF2B5EF4-FFF2-40B4-BE49-F238E27FC236}">
                  <a16:creationId xmlns:a16="http://schemas.microsoft.com/office/drawing/2014/main" id="{00000000-0008-0000-0500-00008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12</xdr:col>
          <xdr:colOff>457200</xdr:colOff>
          <xdr:row>28</xdr:row>
          <xdr:rowOff>104775</xdr:rowOff>
        </xdr:to>
        <xdr:sp macro="" textlink="">
          <xdr:nvSpPr>
            <xdr:cNvPr id="40073" name="Check Box 137" hidden="1">
              <a:extLst>
                <a:ext uri="{63B3BB69-23CF-44E3-9099-C40C66FF867C}">
                  <a14:compatExt spid="_x0000_s40073"/>
                </a:ext>
                <a:ext uri="{FF2B5EF4-FFF2-40B4-BE49-F238E27FC236}">
                  <a16:creationId xmlns:a16="http://schemas.microsoft.com/office/drawing/2014/main" id="{00000000-0008-0000-0500-00008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114300</xdr:rowOff>
        </xdr:from>
        <xdr:to>
          <xdr:col>12</xdr:col>
          <xdr:colOff>590550</xdr:colOff>
          <xdr:row>29</xdr:row>
          <xdr:rowOff>76200</xdr:rowOff>
        </xdr:to>
        <xdr:sp macro="" textlink="">
          <xdr:nvSpPr>
            <xdr:cNvPr id="40074" name="Check Box 138" hidden="1">
              <a:extLst>
                <a:ext uri="{63B3BB69-23CF-44E3-9099-C40C66FF867C}">
                  <a14:compatExt spid="_x0000_s40074"/>
                </a:ext>
                <a:ext uri="{FF2B5EF4-FFF2-40B4-BE49-F238E27FC236}">
                  <a16:creationId xmlns:a16="http://schemas.microsoft.com/office/drawing/2014/main" id="{00000000-0008-0000-0500-00008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40079" name="Check Box 143" hidden="1">
              <a:extLst>
                <a:ext uri="{63B3BB69-23CF-44E3-9099-C40C66FF867C}">
                  <a14:compatExt spid="_x0000_s40079"/>
                </a:ext>
                <a:ext uri="{FF2B5EF4-FFF2-40B4-BE49-F238E27FC236}">
                  <a16:creationId xmlns:a16="http://schemas.microsoft.com/office/drawing/2014/main" id="{00000000-0008-0000-0500-00008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40080" name="Check Box 144" hidden="1">
              <a:extLst>
                <a:ext uri="{63B3BB69-23CF-44E3-9099-C40C66FF867C}">
                  <a14:compatExt spid="_x0000_s40080"/>
                </a:ext>
                <a:ext uri="{FF2B5EF4-FFF2-40B4-BE49-F238E27FC236}">
                  <a16:creationId xmlns:a16="http://schemas.microsoft.com/office/drawing/2014/main" id="{00000000-0008-0000-0500-00009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40081" name="Check Box 145" hidden="1">
              <a:extLst>
                <a:ext uri="{63B3BB69-23CF-44E3-9099-C40C66FF867C}">
                  <a14:compatExt spid="_x0000_s40081"/>
                </a:ext>
                <a:ext uri="{FF2B5EF4-FFF2-40B4-BE49-F238E27FC236}">
                  <a16:creationId xmlns:a16="http://schemas.microsoft.com/office/drawing/2014/main" id="{00000000-0008-0000-0500-00009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40082" name="Check Box 146" hidden="1">
              <a:extLst>
                <a:ext uri="{63B3BB69-23CF-44E3-9099-C40C66FF867C}">
                  <a14:compatExt spid="_x0000_s40082"/>
                </a:ext>
                <a:ext uri="{FF2B5EF4-FFF2-40B4-BE49-F238E27FC236}">
                  <a16:creationId xmlns:a16="http://schemas.microsoft.com/office/drawing/2014/main" id="{00000000-0008-0000-0500-00009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40083" name="Check Box 147" hidden="1">
              <a:extLst>
                <a:ext uri="{63B3BB69-23CF-44E3-9099-C40C66FF867C}">
                  <a14:compatExt spid="_x0000_s40083"/>
                </a:ext>
                <a:ext uri="{FF2B5EF4-FFF2-40B4-BE49-F238E27FC236}">
                  <a16:creationId xmlns:a16="http://schemas.microsoft.com/office/drawing/2014/main" id="{00000000-0008-0000-0500-00009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47</xdr:row>
          <xdr:rowOff>85725</xdr:rowOff>
        </xdr:from>
        <xdr:to>
          <xdr:col>24</xdr:col>
          <xdr:colOff>133350</xdr:colOff>
          <xdr:row>48</xdr:row>
          <xdr:rowOff>0</xdr:rowOff>
        </xdr:to>
        <xdr:sp macro="" textlink="">
          <xdr:nvSpPr>
            <xdr:cNvPr id="40084" name="Check Box 148" hidden="1">
              <a:extLst>
                <a:ext uri="{63B3BB69-23CF-44E3-9099-C40C66FF867C}">
                  <a14:compatExt spid="_x0000_s40084"/>
                </a:ext>
                <a:ext uri="{FF2B5EF4-FFF2-40B4-BE49-F238E27FC236}">
                  <a16:creationId xmlns:a16="http://schemas.microsoft.com/office/drawing/2014/main" id="{00000000-0008-0000-0500-00009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40085" name="Check Box 149" hidden="1">
              <a:extLst>
                <a:ext uri="{63B3BB69-23CF-44E3-9099-C40C66FF867C}">
                  <a14:compatExt spid="_x0000_s40085"/>
                </a:ext>
                <a:ext uri="{FF2B5EF4-FFF2-40B4-BE49-F238E27FC236}">
                  <a16:creationId xmlns:a16="http://schemas.microsoft.com/office/drawing/2014/main" id="{00000000-0008-0000-0500-00009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40086" name="Check Box 150" hidden="1">
              <a:extLst>
                <a:ext uri="{63B3BB69-23CF-44E3-9099-C40C66FF867C}">
                  <a14:compatExt spid="_x0000_s40086"/>
                </a:ext>
                <a:ext uri="{FF2B5EF4-FFF2-40B4-BE49-F238E27FC236}">
                  <a16:creationId xmlns:a16="http://schemas.microsoft.com/office/drawing/2014/main" id="{00000000-0008-0000-0500-00009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40087" name="Check Box 151" hidden="1">
              <a:extLst>
                <a:ext uri="{63B3BB69-23CF-44E3-9099-C40C66FF867C}">
                  <a14:compatExt spid="_x0000_s40087"/>
                </a:ext>
                <a:ext uri="{FF2B5EF4-FFF2-40B4-BE49-F238E27FC236}">
                  <a16:creationId xmlns:a16="http://schemas.microsoft.com/office/drawing/2014/main" id="{00000000-0008-0000-0500-00009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40088" name="Check Box 152" hidden="1">
              <a:extLst>
                <a:ext uri="{63B3BB69-23CF-44E3-9099-C40C66FF867C}">
                  <a14:compatExt spid="_x0000_s40088"/>
                </a:ext>
                <a:ext uri="{FF2B5EF4-FFF2-40B4-BE49-F238E27FC236}">
                  <a16:creationId xmlns:a16="http://schemas.microsoft.com/office/drawing/2014/main" id="{00000000-0008-0000-0500-00009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2209800</xdr:colOff>
          <xdr:row>45</xdr:row>
          <xdr:rowOff>133350</xdr:rowOff>
        </xdr:from>
        <xdr:to>
          <xdr:col>32</xdr:col>
          <xdr:colOff>133350</xdr:colOff>
          <xdr:row>47</xdr:row>
          <xdr:rowOff>57150</xdr:rowOff>
        </xdr:to>
        <xdr:sp macro="" textlink="">
          <xdr:nvSpPr>
            <xdr:cNvPr id="40089" name="Check Box 153" hidden="1">
              <a:extLst>
                <a:ext uri="{63B3BB69-23CF-44E3-9099-C40C66FF867C}">
                  <a14:compatExt spid="_x0000_s40089"/>
                </a:ext>
                <a:ext uri="{FF2B5EF4-FFF2-40B4-BE49-F238E27FC236}">
                  <a16:creationId xmlns:a16="http://schemas.microsoft.com/office/drawing/2014/main" id="{00000000-0008-0000-0500-00009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2219325</xdr:colOff>
          <xdr:row>46</xdr:row>
          <xdr:rowOff>123825</xdr:rowOff>
        </xdr:from>
        <xdr:to>
          <xdr:col>32</xdr:col>
          <xdr:colOff>142875</xdr:colOff>
          <xdr:row>48</xdr:row>
          <xdr:rowOff>0</xdr:rowOff>
        </xdr:to>
        <xdr:sp macro="" textlink="">
          <xdr:nvSpPr>
            <xdr:cNvPr id="40090" name="Check Box 154" hidden="1">
              <a:extLst>
                <a:ext uri="{63B3BB69-23CF-44E3-9099-C40C66FF867C}">
                  <a14:compatExt spid="_x0000_s40090"/>
                </a:ext>
                <a:ext uri="{FF2B5EF4-FFF2-40B4-BE49-F238E27FC236}">
                  <a16:creationId xmlns:a16="http://schemas.microsoft.com/office/drawing/2014/main" id="{00000000-0008-0000-0500-00009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40091" name="Check Box 155" hidden="1">
              <a:extLst>
                <a:ext uri="{63B3BB69-23CF-44E3-9099-C40C66FF867C}">
                  <a14:compatExt spid="_x0000_s40091"/>
                </a:ext>
                <a:ext uri="{FF2B5EF4-FFF2-40B4-BE49-F238E27FC236}">
                  <a16:creationId xmlns:a16="http://schemas.microsoft.com/office/drawing/2014/main" id="{00000000-0008-0000-0500-00009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40092" name="Check Box 156" hidden="1">
              <a:extLst>
                <a:ext uri="{63B3BB69-23CF-44E3-9099-C40C66FF867C}">
                  <a14:compatExt spid="_x0000_s40092"/>
                </a:ext>
                <a:ext uri="{FF2B5EF4-FFF2-40B4-BE49-F238E27FC236}">
                  <a16:creationId xmlns:a16="http://schemas.microsoft.com/office/drawing/2014/main" id="{00000000-0008-0000-0500-00009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40093" name="Check Box 157" hidden="1">
              <a:extLst>
                <a:ext uri="{63B3BB69-23CF-44E3-9099-C40C66FF867C}">
                  <a14:compatExt spid="_x0000_s40093"/>
                </a:ext>
                <a:ext uri="{FF2B5EF4-FFF2-40B4-BE49-F238E27FC236}">
                  <a16:creationId xmlns:a16="http://schemas.microsoft.com/office/drawing/2014/main" id="{00000000-0008-0000-0500-00009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40094" name="Check Box 158" hidden="1">
              <a:extLst>
                <a:ext uri="{63B3BB69-23CF-44E3-9099-C40C66FF867C}">
                  <a14:compatExt spid="_x0000_s40094"/>
                </a:ext>
                <a:ext uri="{FF2B5EF4-FFF2-40B4-BE49-F238E27FC236}">
                  <a16:creationId xmlns:a16="http://schemas.microsoft.com/office/drawing/2014/main" id="{00000000-0008-0000-0500-00009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466725</xdr:colOff>
          <xdr:row>46</xdr:row>
          <xdr:rowOff>38100</xdr:rowOff>
        </xdr:to>
        <xdr:sp macro="" textlink="">
          <xdr:nvSpPr>
            <xdr:cNvPr id="40095" name="Check Box 159" hidden="1">
              <a:extLst>
                <a:ext uri="{63B3BB69-23CF-44E3-9099-C40C66FF867C}">
                  <a14:compatExt spid="_x0000_s40095"/>
                </a:ext>
                <a:ext uri="{FF2B5EF4-FFF2-40B4-BE49-F238E27FC236}">
                  <a16:creationId xmlns:a16="http://schemas.microsoft.com/office/drawing/2014/main" id="{00000000-0008-0000-0500-00009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40096" name="Check Box 160" hidden="1">
              <a:extLst>
                <a:ext uri="{63B3BB69-23CF-44E3-9099-C40C66FF867C}">
                  <a14:compatExt spid="_x0000_s40096"/>
                </a:ext>
                <a:ext uri="{FF2B5EF4-FFF2-40B4-BE49-F238E27FC236}">
                  <a16:creationId xmlns:a16="http://schemas.microsoft.com/office/drawing/2014/main" id="{00000000-0008-0000-0500-0000A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46</xdr:row>
          <xdr:rowOff>57150</xdr:rowOff>
        </xdr:from>
        <xdr:to>
          <xdr:col>40</xdr:col>
          <xdr:colOff>504825</xdr:colOff>
          <xdr:row>47</xdr:row>
          <xdr:rowOff>142875</xdr:rowOff>
        </xdr:to>
        <xdr:sp macro="" textlink="">
          <xdr:nvSpPr>
            <xdr:cNvPr id="40097" name="Check Box 161" hidden="1">
              <a:extLst>
                <a:ext uri="{63B3BB69-23CF-44E3-9099-C40C66FF867C}">
                  <a14:compatExt spid="_x0000_s40097"/>
                </a:ext>
                <a:ext uri="{FF2B5EF4-FFF2-40B4-BE49-F238E27FC236}">
                  <a16:creationId xmlns:a16="http://schemas.microsoft.com/office/drawing/2014/main" id="{00000000-0008-0000-0500-0000A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40098" name="Check Box 162" hidden="1">
              <a:extLst>
                <a:ext uri="{63B3BB69-23CF-44E3-9099-C40C66FF867C}">
                  <a14:compatExt spid="_x0000_s40098"/>
                </a:ext>
                <a:ext uri="{FF2B5EF4-FFF2-40B4-BE49-F238E27FC236}">
                  <a16:creationId xmlns:a16="http://schemas.microsoft.com/office/drawing/2014/main" id="{00000000-0008-0000-0500-0000A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40099" name="Check Box 163" hidden="1">
              <a:extLst>
                <a:ext uri="{63B3BB69-23CF-44E3-9099-C40C66FF867C}">
                  <a14:compatExt spid="_x0000_s40099"/>
                </a:ext>
                <a:ext uri="{FF2B5EF4-FFF2-40B4-BE49-F238E27FC236}">
                  <a16:creationId xmlns:a16="http://schemas.microsoft.com/office/drawing/2014/main" id="{00000000-0008-0000-0500-0000A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2238375</xdr:colOff>
          <xdr:row>43</xdr:row>
          <xdr:rowOff>171450</xdr:rowOff>
        </xdr:from>
        <xdr:to>
          <xdr:col>32</xdr:col>
          <xdr:colOff>152400</xdr:colOff>
          <xdr:row>45</xdr:row>
          <xdr:rowOff>76200</xdr:rowOff>
        </xdr:to>
        <xdr:sp macro="" textlink="">
          <xdr:nvSpPr>
            <xdr:cNvPr id="40100" name="Check Box 164" hidden="1">
              <a:extLst>
                <a:ext uri="{63B3BB69-23CF-44E3-9099-C40C66FF867C}">
                  <a14:compatExt spid="_x0000_s40100"/>
                </a:ext>
                <a:ext uri="{FF2B5EF4-FFF2-40B4-BE49-F238E27FC236}">
                  <a16:creationId xmlns:a16="http://schemas.microsoft.com/office/drawing/2014/main" id="{00000000-0008-0000-0500-0000A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27</xdr:row>
          <xdr:rowOff>190500</xdr:rowOff>
        </xdr:from>
        <xdr:to>
          <xdr:col>4</xdr:col>
          <xdr:colOff>600075</xdr:colOff>
          <xdr:row>29</xdr:row>
          <xdr:rowOff>38100</xdr:rowOff>
        </xdr:to>
        <xdr:sp macro="" textlink="">
          <xdr:nvSpPr>
            <xdr:cNvPr id="40102" name="Check Box 166" hidden="1">
              <a:extLst>
                <a:ext uri="{63B3BB69-23CF-44E3-9099-C40C66FF867C}">
                  <a14:compatExt spid="_x0000_s40102"/>
                </a:ext>
                <a:ext uri="{FF2B5EF4-FFF2-40B4-BE49-F238E27FC236}">
                  <a16:creationId xmlns:a16="http://schemas.microsoft.com/office/drawing/2014/main" id="{00000000-0008-0000-0500-0000A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40107" name="Check Box 171" hidden="1">
              <a:extLst>
                <a:ext uri="{63B3BB69-23CF-44E3-9099-C40C66FF867C}">
                  <a14:compatExt spid="_x0000_s40107"/>
                </a:ext>
                <a:ext uri="{FF2B5EF4-FFF2-40B4-BE49-F238E27FC236}">
                  <a16:creationId xmlns:a16="http://schemas.microsoft.com/office/drawing/2014/main" id="{00000000-0008-0000-0500-0000A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12</xdr:col>
          <xdr:colOff>457200</xdr:colOff>
          <xdr:row>28</xdr:row>
          <xdr:rowOff>104775</xdr:rowOff>
        </xdr:to>
        <xdr:sp macro="" textlink="">
          <xdr:nvSpPr>
            <xdr:cNvPr id="40108" name="Check Box 172" hidden="1">
              <a:extLst>
                <a:ext uri="{63B3BB69-23CF-44E3-9099-C40C66FF867C}">
                  <a14:compatExt spid="_x0000_s40108"/>
                </a:ext>
                <a:ext uri="{FF2B5EF4-FFF2-40B4-BE49-F238E27FC236}">
                  <a16:creationId xmlns:a16="http://schemas.microsoft.com/office/drawing/2014/main" id="{00000000-0008-0000-0500-0000A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114300</xdr:rowOff>
        </xdr:from>
        <xdr:to>
          <xdr:col>12</xdr:col>
          <xdr:colOff>590550</xdr:colOff>
          <xdr:row>29</xdr:row>
          <xdr:rowOff>76200</xdr:rowOff>
        </xdr:to>
        <xdr:sp macro="" textlink="">
          <xdr:nvSpPr>
            <xdr:cNvPr id="40109" name="Check Box 173" hidden="1">
              <a:extLst>
                <a:ext uri="{63B3BB69-23CF-44E3-9099-C40C66FF867C}">
                  <a14:compatExt spid="_x0000_s40109"/>
                </a:ext>
                <a:ext uri="{FF2B5EF4-FFF2-40B4-BE49-F238E27FC236}">
                  <a16:creationId xmlns:a16="http://schemas.microsoft.com/office/drawing/2014/main" id="{00000000-0008-0000-0500-0000A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40114" name="Check Box 178" hidden="1">
              <a:extLst>
                <a:ext uri="{63B3BB69-23CF-44E3-9099-C40C66FF867C}">
                  <a14:compatExt spid="_x0000_s40114"/>
                </a:ext>
                <a:ext uri="{FF2B5EF4-FFF2-40B4-BE49-F238E27FC236}">
                  <a16:creationId xmlns:a16="http://schemas.microsoft.com/office/drawing/2014/main" id="{00000000-0008-0000-0500-0000B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40115" name="Check Box 179" hidden="1">
              <a:extLst>
                <a:ext uri="{63B3BB69-23CF-44E3-9099-C40C66FF867C}">
                  <a14:compatExt spid="_x0000_s40115"/>
                </a:ext>
                <a:ext uri="{FF2B5EF4-FFF2-40B4-BE49-F238E27FC236}">
                  <a16:creationId xmlns:a16="http://schemas.microsoft.com/office/drawing/2014/main" id="{00000000-0008-0000-0500-0000B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40116" name="Check Box 180" hidden="1">
              <a:extLst>
                <a:ext uri="{63B3BB69-23CF-44E3-9099-C40C66FF867C}">
                  <a14:compatExt spid="_x0000_s40116"/>
                </a:ext>
                <a:ext uri="{FF2B5EF4-FFF2-40B4-BE49-F238E27FC236}">
                  <a16:creationId xmlns:a16="http://schemas.microsoft.com/office/drawing/2014/main" id="{00000000-0008-0000-0500-0000B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40117" name="Check Box 181" hidden="1">
              <a:extLst>
                <a:ext uri="{63B3BB69-23CF-44E3-9099-C40C66FF867C}">
                  <a14:compatExt spid="_x0000_s40117"/>
                </a:ext>
                <a:ext uri="{FF2B5EF4-FFF2-40B4-BE49-F238E27FC236}">
                  <a16:creationId xmlns:a16="http://schemas.microsoft.com/office/drawing/2014/main" id="{00000000-0008-0000-0500-0000B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40118" name="Check Box 182" hidden="1">
              <a:extLst>
                <a:ext uri="{63B3BB69-23CF-44E3-9099-C40C66FF867C}">
                  <a14:compatExt spid="_x0000_s40118"/>
                </a:ext>
                <a:ext uri="{FF2B5EF4-FFF2-40B4-BE49-F238E27FC236}">
                  <a16:creationId xmlns:a16="http://schemas.microsoft.com/office/drawing/2014/main" id="{00000000-0008-0000-0500-0000B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47</xdr:row>
          <xdr:rowOff>85725</xdr:rowOff>
        </xdr:from>
        <xdr:to>
          <xdr:col>24</xdr:col>
          <xdr:colOff>133350</xdr:colOff>
          <xdr:row>48</xdr:row>
          <xdr:rowOff>0</xdr:rowOff>
        </xdr:to>
        <xdr:sp macro="" textlink="">
          <xdr:nvSpPr>
            <xdr:cNvPr id="40119" name="Check Box 183" hidden="1">
              <a:extLst>
                <a:ext uri="{63B3BB69-23CF-44E3-9099-C40C66FF867C}">
                  <a14:compatExt spid="_x0000_s40119"/>
                </a:ext>
                <a:ext uri="{FF2B5EF4-FFF2-40B4-BE49-F238E27FC236}">
                  <a16:creationId xmlns:a16="http://schemas.microsoft.com/office/drawing/2014/main" id="{00000000-0008-0000-0500-0000B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40120" name="Check Box 184" hidden="1">
              <a:extLst>
                <a:ext uri="{63B3BB69-23CF-44E3-9099-C40C66FF867C}">
                  <a14:compatExt spid="_x0000_s40120"/>
                </a:ext>
                <a:ext uri="{FF2B5EF4-FFF2-40B4-BE49-F238E27FC236}">
                  <a16:creationId xmlns:a16="http://schemas.microsoft.com/office/drawing/2014/main" id="{00000000-0008-0000-0500-0000B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40121" name="Check Box 185" hidden="1">
              <a:extLst>
                <a:ext uri="{63B3BB69-23CF-44E3-9099-C40C66FF867C}">
                  <a14:compatExt spid="_x0000_s40121"/>
                </a:ext>
                <a:ext uri="{FF2B5EF4-FFF2-40B4-BE49-F238E27FC236}">
                  <a16:creationId xmlns:a16="http://schemas.microsoft.com/office/drawing/2014/main" id="{00000000-0008-0000-0500-0000B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40122" name="Check Box 186" hidden="1">
              <a:extLst>
                <a:ext uri="{63B3BB69-23CF-44E3-9099-C40C66FF867C}">
                  <a14:compatExt spid="_x0000_s40122"/>
                </a:ext>
                <a:ext uri="{FF2B5EF4-FFF2-40B4-BE49-F238E27FC236}">
                  <a16:creationId xmlns:a16="http://schemas.microsoft.com/office/drawing/2014/main" id="{00000000-0008-0000-0500-0000B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40123" name="Check Box 187" hidden="1">
              <a:extLst>
                <a:ext uri="{63B3BB69-23CF-44E3-9099-C40C66FF867C}">
                  <a14:compatExt spid="_x0000_s40123"/>
                </a:ext>
                <a:ext uri="{FF2B5EF4-FFF2-40B4-BE49-F238E27FC236}">
                  <a16:creationId xmlns:a16="http://schemas.microsoft.com/office/drawing/2014/main" id="{00000000-0008-0000-0500-0000B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2209800</xdr:colOff>
          <xdr:row>45</xdr:row>
          <xdr:rowOff>133350</xdr:rowOff>
        </xdr:from>
        <xdr:to>
          <xdr:col>32</xdr:col>
          <xdr:colOff>133350</xdr:colOff>
          <xdr:row>47</xdr:row>
          <xdr:rowOff>57150</xdr:rowOff>
        </xdr:to>
        <xdr:sp macro="" textlink="">
          <xdr:nvSpPr>
            <xdr:cNvPr id="40124" name="Check Box 188" hidden="1">
              <a:extLst>
                <a:ext uri="{63B3BB69-23CF-44E3-9099-C40C66FF867C}">
                  <a14:compatExt spid="_x0000_s40124"/>
                </a:ext>
                <a:ext uri="{FF2B5EF4-FFF2-40B4-BE49-F238E27FC236}">
                  <a16:creationId xmlns:a16="http://schemas.microsoft.com/office/drawing/2014/main" id="{00000000-0008-0000-0500-0000B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2219325</xdr:colOff>
          <xdr:row>46</xdr:row>
          <xdr:rowOff>123825</xdr:rowOff>
        </xdr:from>
        <xdr:to>
          <xdr:col>32</xdr:col>
          <xdr:colOff>142875</xdr:colOff>
          <xdr:row>48</xdr:row>
          <xdr:rowOff>0</xdr:rowOff>
        </xdr:to>
        <xdr:sp macro="" textlink="">
          <xdr:nvSpPr>
            <xdr:cNvPr id="40125" name="Check Box 189" hidden="1">
              <a:extLst>
                <a:ext uri="{63B3BB69-23CF-44E3-9099-C40C66FF867C}">
                  <a14:compatExt spid="_x0000_s40125"/>
                </a:ext>
                <a:ext uri="{FF2B5EF4-FFF2-40B4-BE49-F238E27FC236}">
                  <a16:creationId xmlns:a16="http://schemas.microsoft.com/office/drawing/2014/main" id="{00000000-0008-0000-0500-0000B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40126" name="Check Box 190" hidden="1">
              <a:extLst>
                <a:ext uri="{63B3BB69-23CF-44E3-9099-C40C66FF867C}">
                  <a14:compatExt spid="_x0000_s40126"/>
                </a:ext>
                <a:ext uri="{FF2B5EF4-FFF2-40B4-BE49-F238E27FC236}">
                  <a16:creationId xmlns:a16="http://schemas.microsoft.com/office/drawing/2014/main" id="{00000000-0008-0000-0500-0000B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40127" name="Check Box 191" hidden="1">
              <a:extLst>
                <a:ext uri="{63B3BB69-23CF-44E3-9099-C40C66FF867C}">
                  <a14:compatExt spid="_x0000_s40127"/>
                </a:ext>
                <a:ext uri="{FF2B5EF4-FFF2-40B4-BE49-F238E27FC236}">
                  <a16:creationId xmlns:a16="http://schemas.microsoft.com/office/drawing/2014/main" id="{00000000-0008-0000-0500-0000B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40128" name="Check Box 192" hidden="1">
              <a:extLst>
                <a:ext uri="{63B3BB69-23CF-44E3-9099-C40C66FF867C}">
                  <a14:compatExt spid="_x0000_s40128"/>
                </a:ext>
                <a:ext uri="{FF2B5EF4-FFF2-40B4-BE49-F238E27FC236}">
                  <a16:creationId xmlns:a16="http://schemas.microsoft.com/office/drawing/2014/main" id="{00000000-0008-0000-0500-0000C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40129" name="Check Box 193" hidden="1">
              <a:extLst>
                <a:ext uri="{63B3BB69-23CF-44E3-9099-C40C66FF867C}">
                  <a14:compatExt spid="_x0000_s40129"/>
                </a:ext>
                <a:ext uri="{FF2B5EF4-FFF2-40B4-BE49-F238E27FC236}">
                  <a16:creationId xmlns:a16="http://schemas.microsoft.com/office/drawing/2014/main" id="{00000000-0008-0000-0500-0000C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466725</xdr:colOff>
          <xdr:row>46</xdr:row>
          <xdr:rowOff>38100</xdr:rowOff>
        </xdr:to>
        <xdr:sp macro="" textlink="">
          <xdr:nvSpPr>
            <xdr:cNvPr id="40130" name="Check Box 194" hidden="1">
              <a:extLst>
                <a:ext uri="{63B3BB69-23CF-44E3-9099-C40C66FF867C}">
                  <a14:compatExt spid="_x0000_s40130"/>
                </a:ext>
                <a:ext uri="{FF2B5EF4-FFF2-40B4-BE49-F238E27FC236}">
                  <a16:creationId xmlns:a16="http://schemas.microsoft.com/office/drawing/2014/main" id="{00000000-0008-0000-0500-0000C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40131" name="Check Box 195" hidden="1">
              <a:extLst>
                <a:ext uri="{63B3BB69-23CF-44E3-9099-C40C66FF867C}">
                  <a14:compatExt spid="_x0000_s40131"/>
                </a:ext>
                <a:ext uri="{FF2B5EF4-FFF2-40B4-BE49-F238E27FC236}">
                  <a16:creationId xmlns:a16="http://schemas.microsoft.com/office/drawing/2014/main" id="{00000000-0008-0000-0500-0000C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46</xdr:row>
          <xdr:rowOff>57150</xdr:rowOff>
        </xdr:from>
        <xdr:to>
          <xdr:col>40</xdr:col>
          <xdr:colOff>504825</xdr:colOff>
          <xdr:row>47</xdr:row>
          <xdr:rowOff>142875</xdr:rowOff>
        </xdr:to>
        <xdr:sp macro="" textlink="">
          <xdr:nvSpPr>
            <xdr:cNvPr id="40132" name="Check Box 196" hidden="1">
              <a:extLst>
                <a:ext uri="{63B3BB69-23CF-44E3-9099-C40C66FF867C}">
                  <a14:compatExt spid="_x0000_s40132"/>
                </a:ext>
                <a:ext uri="{FF2B5EF4-FFF2-40B4-BE49-F238E27FC236}">
                  <a16:creationId xmlns:a16="http://schemas.microsoft.com/office/drawing/2014/main" id="{00000000-0008-0000-0500-0000C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40133" name="Check Box 197" hidden="1">
              <a:extLst>
                <a:ext uri="{63B3BB69-23CF-44E3-9099-C40C66FF867C}">
                  <a14:compatExt spid="_x0000_s40133"/>
                </a:ext>
                <a:ext uri="{FF2B5EF4-FFF2-40B4-BE49-F238E27FC236}">
                  <a16:creationId xmlns:a16="http://schemas.microsoft.com/office/drawing/2014/main" id="{00000000-0008-0000-0500-0000C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40134" name="Check Box 198" hidden="1">
              <a:extLst>
                <a:ext uri="{63B3BB69-23CF-44E3-9099-C40C66FF867C}">
                  <a14:compatExt spid="_x0000_s40134"/>
                </a:ext>
                <a:ext uri="{FF2B5EF4-FFF2-40B4-BE49-F238E27FC236}">
                  <a16:creationId xmlns:a16="http://schemas.microsoft.com/office/drawing/2014/main" id="{00000000-0008-0000-0500-0000C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2238375</xdr:colOff>
          <xdr:row>43</xdr:row>
          <xdr:rowOff>171450</xdr:rowOff>
        </xdr:from>
        <xdr:to>
          <xdr:col>32</xdr:col>
          <xdr:colOff>152400</xdr:colOff>
          <xdr:row>45</xdr:row>
          <xdr:rowOff>76200</xdr:rowOff>
        </xdr:to>
        <xdr:sp macro="" textlink="">
          <xdr:nvSpPr>
            <xdr:cNvPr id="40135" name="Check Box 199" hidden="1">
              <a:extLst>
                <a:ext uri="{63B3BB69-23CF-44E3-9099-C40C66FF867C}">
                  <a14:compatExt spid="_x0000_s40135"/>
                </a:ext>
                <a:ext uri="{FF2B5EF4-FFF2-40B4-BE49-F238E27FC236}">
                  <a16:creationId xmlns:a16="http://schemas.microsoft.com/office/drawing/2014/main" id="{00000000-0008-0000-0500-0000C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9525</xdr:colOff>
          <xdr:row>26</xdr:row>
          <xdr:rowOff>152400</xdr:rowOff>
        </xdr:from>
        <xdr:to>
          <xdr:col>4</xdr:col>
          <xdr:colOff>466725</xdr:colOff>
          <xdr:row>28</xdr:row>
          <xdr:rowOff>57150</xdr:rowOff>
        </xdr:to>
        <xdr:sp macro="" textlink="">
          <xdr:nvSpPr>
            <xdr:cNvPr id="40966" name="Check Box 6" hidden="1">
              <a:extLst>
                <a:ext uri="{63B3BB69-23CF-44E3-9099-C40C66FF867C}">
                  <a14:compatExt spid="_x0000_s40966"/>
                </a:ext>
                <a:ext uri="{FF2B5EF4-FFF2-40B4-BE49-F238E27FC236}">
                  <a16:creationId xmlns:a16="http://schemas.microsoft.com/office/drawing/2014/main" id="{00000000-0008-0000-0600-00000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27</xdr:row>
          <xdr:rowOff>114300</xdr:rowOff>
        </xdr:from>
        <xdr:to>
          <xdr:col>4</xdr:col>
          <xdr:colOff>600075</xdr:colOff>
          <xdr:row>29</xdr:row>
          <xdr:rowOff>76200</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id="{00000000-0008-0000-0600-00000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2343150</xdr:colOff>
          <xdr:row>44</xdr:row>
          <xdr:rowOff>161925</xdr:rowOff>
        </xdr:from>
        <xdr:to>
          <xdr:col>8</xdr:col>
          <xdr:colOff>152400</xdr:colOff>
          <xdr:row>46</xdr:row>
          <xdr:rowOff>0</xdr:rowOff>
        </xdr:to>
        <xdr:sp macro="" textlink="">
          <xdr:nvSpPr>
            <xdr:cNvPr id="40970" name="Check Box 10" hidden="1">
              <a:extLst>
                <a:ext uri="{63B3BB69-23CF-44E3-9099-C40C66FF867C}">
                  <a14:compatExt spid="_x0000_s40970"/>
                </a:ext>
                <a:ext uri="{FF2B5EF4-FFF2-40B4-BE49-F238E27FC236}">
                  <a16:creationId xmlns:a16="http://schemas.microsoft.com/office/drawing/2014/main" id="{00000000-0008-0000-0600-00000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2343150</xdr:colOff>
          <xdr:row>45</xdr:row>
          <xdr:rowOff>152400</xdr:rowOff>
        </xdr:from>
        <xdr:to>
          <xdr:col>8</xdr:col>
          <xdr:colOff>152400</xdr:colOff>
          <xdr:row>47</xdr:row>
          <xdr:rowOff>19050</xdr:rowOff>
        </xdr:to>
        <xdr:sp macro="" textlink="">
          <xdr:nvSpPr>
            <xdr:cNvPr id="40971" name="Check Box 11" hidden="1">
              <a:extLst>
                <a:ext uri="{63B3BB69-23CF-44E3-9099-C40C66FF867C}">
                  <a14:compatExt spid="_x0000_s40971"/>
                </a:ext>
                <a:ext uri="{FF2B5EF4-FFF2-40B4-BE49-F238E27FC236}">
                  <a16:creationId xmlns:a16="http://schemas.microsoft.com/office/drawing/2014/main" id="{00000000-0008-0000-0600-00000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2343150</xdr:colOff>
          <xdr:row>46</xdr:row>
          <xdr:rowOff>85725</xdr:rowOff>
        </xdr:from>
        <xdr:to>
          <xdr:col>8</xdr:col>
          <xdr:colOff>142875</xdr:colOff>
          <xdr:row>48</xdr:row>
          <xdr:rowOff>38100</xdr:rowOff>
        </xdr:to>
        <xdr:sp macro="" textlink="">
          <xdr:nvSpPr>
            <xdr:cNvPr id="40972" name="Check Box 12" hidden="1">
              <a:extLst>
                <a:ext uri="{63B3BB69-23CF-44E3-9099-C40C66FF867C}">
                  <a14:compatExt spid="_x0000_s40972"/>
                </a:ext>
                <a:ext uri="{FF2B5EF4-FFF2-40B4-BE49-F238E27FC236}">
                  <a16:creationId xmlns:a16="http://schemas.microsoft.com/office/drawing/2014/main" id="{00000000-0008-0000-0600-00000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40975" name="Check Box 15" hidden="1">
              <a:extLst>
                <a:ext uri="{63B3BB69-23CF-44E3-9099-C40C66FF867C}">
                  <a14:compatExt spid="_x0000_s40975"/>
                </a:ext>
                <a:ext uri="{FF2B5EF4-FFF2-40B4-BE49-F238E27FC236}">
                  <a16:creationId xmlns:a16="http://schemas.microsoft.com/office/drawing/2014/main" id="{00000000-0008-0000-0600-00000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12</xdr:col>
          <xdr:colOff>457200</xdr:colOff>
          <xdr:row>28</xdr:row>
          <xdr:rowOff>104775</xdr:rowOff>
        </xdr:to>
        <xdr:sp macro="" textlink="">
          <xdr:nvSpPr>
            <xdr:cNvPr id="40977" name="Check Box 17" hidden="1">
              <a:extLst>
                <a:ext uri="{63B3BB69-23CF-44E3-9099-C40C66FF867C}">
                  <a14:compatExt spid="_x0000_s40977"/>
                </a:ext>
                <a:ext uri="{FF2B5EF4-FFF2-40B4-BE49-F238E27FC236}">
                  <a16:creationId xmlns:a16="http://schemas.microsoft.com/office/drawing/2014/main" id="{00000000-0008-0000-0600-00001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114300</xdr:rowOff>
        </xdr:from>
        <xdr:to>
          <xdr:col>12</xdr:col>
          <xdr:colOff>590550</xdr:colOff>
          <xdr:row>29</xdr:row>
          <xdr:rowOff>76200</xdr:rowOff>
        </xdr:to>
        <xdr:sp macro="" textlink="">
          <xdr:nvSpPr>
            <xdr:cNvPr id="40978" name="Check Box 18" hidden="1">
              <a:extLst>
                <a:ext uri="{63B3BB69-23CF-44E3-9099-C40C66FF867C}">
                  <a14:compatExt spid="_x0000_s40978"/>
                </a:ext>
                <a:ext uri="{FF2B5EF4-FFF2-40B4-BE49-F238E27FC236}">
                  <a16:creationId xmlns:a16="http://schemas.microsoft.com/office/drawing/2014/main" id="{00000000-0008-0000-0600-00001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2305050</xdr:colOff>
          <xdr:row>43</xdr:row>
          <xdr:rowOff>209550</xdr:rowOff>
        </xdr:from>
        <xdr:to>
          <xdr:col>15</xdr:col>
          <xdr:colOff>2543175</xdr:colOff>
          <xdr:row>45</xdr:row>
          <xdr:rowOff>57150</xdr:rowOff>
        </xdr:to>
        <xdr:sp macro="" textlink="">
          <xdr:nvSpPr>
            <xdr:cNvPr id="40980" name="Check Box 20" hidden="1">
              <a:extLst>
                <a:ext uri="{63B3BB69-23CF-44E3-9099-C40C66FF867C}">
                  <a14:compatExt spid="_x0000_s40980"/>
                </a:ext>
                <a:ext uri="{FF2B5EF4-FFF2-40B4-BE49-F238E27FC236}">
                  <a16:creationId xmlns:a16="http://schemas.microsoft.com/office/drawing/2014/main" id="{00000000-0008-0000-0600-00001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2305050</xdr:colOff>
          <xdr:row>44</xdr:row>
          <xdr:rowOff>133350</xdr:rowOff>
        </xdr:from>
        <xdr:to>
          <xdr:col>16</xdr:col>
          <xdr:colOff>238125</xdr:colOff>
          <xdr:row>46</xdr:row>
          <xdr:rowOff>57150</xdr:rowOff>
        </xdr:to>
        <xdr:sp macro="" textlink="">
          <xdr:nvSpPr>
            <xdr:cNvPr id="40981" name="Check Box 21" hidden="1">
              <a:extLst>
                <a:ext uri="{63B3BB69-23CF-44E3-9099-C40C66FF867C}">
                  <a14:compatExt spid="_x0000_s40981"/>
                </a:ext>
                <a:ext uri="{FF2B5EF4-FFF2-40B4-BE49-F238E27FC236}">
                  <a16:creationId xmlns:a16="http://schemas.microsoft.com/office/drawing/2014/main" id="{00000000-0008-0000-0600-00001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2305050</xdr:colOff>
          <xdr:row>45</xdr:row>
          <xdr:rowOff>133350</xdr:rowOff>
        </xdr:from>
        <xdr:to>
          <xdr:col>16</xdr:col>
          <xdr:colOff>228600</xdr:colOff>
          <xdr:row>47</xdr:row>
          <xdr:rowOff>57150</xdr:rowOff>
        </xdr:to>
        <xdr:sp macro="" textlink="">
          <xdr:nvSpPr>
            <xdr:cNvPr id="40982" name="Check Box 22" hidden="1">
              <a:extLst>
                <a:ext uri="{63B3BB69-23CF-44E3-9099-C40C66FF867C}">
                  <a14:compatExt spid="_x0000_s40982"/>
                </a:ext>
                <a:ext uri="{FF2B5EF4-FFF2-40B4-BE49-F238E27FC236}">
                  <a16:creationId xmlns:a16="http://schemas.microsoft.com/office/drawing/2014/main" id="{00000000-0008-0000-0600-00001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2305050</xdr:colOff>
          <xdr:row>46</xdr:row>
          <xdr:rowOff>123825</xdr:rowOff>
        </xdr:from>
        <xdr:to>
          <xdr:col>16</xdr:col>
          <xdr:colOff>228600</xdr:colOff>
          <xdr:row>48</xdr:row>
          <xdr:rowOff>0</xdr:rowOff>
        </xdr:to>
        <xdr:sp macro="" textlink="">
          <xdr:nvSpPr>
            <xdr:cNvPr id="40983" name="Check Box 23" hidden="1">
              <a:extLst>
                <a:ext uri="{63B3BB69-23CF-44E3-9099-C40C66FF867C}">
                  <a14:compatExt spid="_x0000_s40983"/>
                </a:ext>
                <a:ext uri="{FF2B5EF4-FFF2-40B4-BE49-F238E27FC236}">
                  <a16:creationId xmlns:a16="http://schemas.microsoft.com/office/drawing/2014/main" id="{00000000-0008-0000-0600-00001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40986" name="Check Box 26" hidden="1">
              <a:extLst>
                <a:ext uri="{63B3BB69-23CF-44E3-9099-C40C66FF867C}">
                  <a14:compatExt spid="_x0000_s40986"/>
                </a:ext>
                <a:ext uri="{FF2B5EF4-FFF2-40B4-BE49-F238E27FC236}">
                  <a16:creationId xmlns:a16="http://schemas.microsoft.com/office/drawing/2014/main" id="{00000000-0008-0000-0600-00001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40988" name="Check Box 28" hidden="1">
              <a:extLst>
                <a:ext uri="{63B3BB69-23CF-44E3-9099-C40C66FF867C}">
                  <a14:compatExt spid="_x0000_s40988"/>
                </a:ext>
                <a:ext uri="{FF2B5EF4-FFF2-40B4-BE49-F238E27FC236}">
                  <a16:creationId xmlns:a16="http://schemas.microsoft.com/office/drawing/2014/main" id="{00000000-0008-0000-0600-00001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40989" name="Check Box 29" hidden="1">
              <a:extLst>
                <a:ext uri="{63B3BB69-23CF-44E3-9099-C40C66FF867C}">
                  <a14:compatExt spid="_x0000_s40989"/>
                </a:ext>
                <a:ext uri="{FF2B5EF4-FFF2-40B4-BE49-F238E27FC236}">
                  <a16:creationId xmlns:a16="http://schemas.microsoft.com/office/drawing/2014/main" id="{00000000-0008-0000-0600-00001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40991" name="Check Box 31" hidden="1">
              <a:extLst>
                <a:ext uri="{63B3BB69-23CF-44E3-9099-C40C66FF867C}">
                  <a14:compatExt spid="_x0000_s40991"/>
                </a:ext>
                <a:ext uri="{FF2B5EF4-FFF2-40B4-BE49-F238E27FC236}">
                  <a16:creationId xmlns:a16="http://schemas.microsoft.com/office/drawing/2014/main" id="{00000000-0008-0000-0600-00001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40992" name="Check Box 32" hidden="1">
              <a:extLst>
                <a:ext uri="{63B3BB69-23CF-44E3-9099-C40C66FF867C}">
                  <a14:compatExt spid="_x0000_s40992"/>
                </a:ext>
                <a:ext uri="{FF2B5EF4-FFF2-40B4-BE49-F238E27FC236}">
                  <a16:creationId xmlns:a16="http://schemas.microsoft.com/office/drawing/2014/main" id="{00000000-0008-0000-0600-00002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46</xdr:row>
          <xdr:rowOff>104775</xdr:rowOff>
        </xdr:from>
        <xdr:to>
          <xdr:col>24</xdr:col>
          <xdr:colOff>114300</xdr:colOff>
          <xdr:row>48</xdr:row>
          <xdr:rowOff>0</xdr:rowOff>
        </xdr:to>
        <xdr:sp macro="" textlink="">
          <xdr:nvSpPr>
            <xdr:cNvPr id="40993" name="Check Box 33" hidden="1">
              <a:extLst>
                <a:ext uri="{63B3BB69-23CF-44E3-9099-C40C66FF867C}">
                  <a14:compatExt spid="_x0000_s40993"/>
                </a:ext>
                <a:ext uri="{FF2B5EF4-FFF2-40B4-BE49-F238E27FC236}">
                  <a16:creationId xmlns:a16="http://schemas.microsoft.com/office/drawing/2014/main" id="{00000000-0008-0000-0600-00002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40995" name="Check Box 35" hidden="1">
              <a:extLst>
                <a:ext uri="{63B3BB69-23CF-44E3-9099-C40C66FF867C}">
                  <a14:compatExt spid="_x0000_s40995"/>
                </a:ext>
                <a:ext uri="{FF2B5EF4-FFF2-40B4-BE49-F238E27FC236}">
                  <a16:creationId xmlns:a16="http://schemas.microsoft.com/office/drawing/2014/main" id="{00000000-0008-0000-0600-00002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40997" name="Check Box 37" hidden="1">
              <a:extLst>
                <a:ext uri="{63B3BB69-23CF-44E3-9099-C40C66FF867C}">
                  <a14:compatExt spid="_x0000_s40997"/>
                </a:ext>
                <a:ext uri="{FF2B5EF4-FFF2-40B4-BE49-F238E27FC236}">
                  <a16:creationId xmlns:a16="http://schemas.microsoft.com/office/drawing/2014/main" id="{00000000-0008-0000-0600-00002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40998" name="Check Box 38" hidden="1">
              <a:extLst>
                <a:ext uri="{63B3BB69-23CF-44E3-9099-C40C66FF867C}">
                  <a14:compatExt spid="_x0000_s40998"/>
                </a:ext>
                <a:ext uri="{FF2B5EF4-FFF2-40B4-BE49-F238E27FC236}">
                  <a16:creationId xmlns:a16="http://schemas.microsoft.com/office/drawing/2014/main" id="{00000000-0008-0000-0600-00002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41000" name="Check Box 40" hidden="1">
              <a:extLst>
                <a:ext uri="{63B3BB69-23CF-44E3-9099-C40C66FF867C}">
                  <a14:compatExt spid="_x0000_s41000"/>
                </a:ext>
                <a:ext uri="{FF2B5EF4-FFF2-40B4-BE49-F238E27FC236}">
                  <a16:creationId xmlns:a16="http://schemas.microsoft.com/office/drawing/2014/main" id="{00000000-0008-0000-0600-00002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2209800</xdr:colOff>
          <xdr:row>45</xdr:row>
          <xdr:rowOff>133350</xdr:rowOff>
        </xdr:from>
        <xdr:to>
          <xdr:col>32</xdr:col>
          <xdr:colOff>133350</xdr:colOff>
          <xdr:row>47</xdr:row>
          <xdr:rowOff>57150</xdr:rowOff>
        </xdr:to>
        <xdr:sp macro="" textlink="">
          <xdr:nvSpPr>
            <xdr:cNvPr id="41001" name="Check Box 41" hidden="1">
              <a:extLst>
                <a:ext uri="{63B3BB69-23CF-44E3-9099-C40C66FF867C}">
                  <a14:compatExt spid="_x0000_s41001"/>
                </a:ext>
                <a:ext uri="{FF2B5EF4-FFF2-40B4-BE49-F238E27FC236}">
                  <a16:creationId xmlns:a16="http://schemas.microsoft.com/office/drawing/2014/main" id="{00000000-0008-0000-0600-00002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2219325</xdr:colOff>
          <xdr:row>46</xdr:row>
          <xdr:rowOff>123825</xdr:rowOff>
        </xdr:from>
        <xdr:to>
          <xdr:col>32</xdr:col>
          <xdr:colOff>142875</xdr:colOff>
          <xdr:row>48</xdr:row>
          <xdr:rowOff>0</xdr:rowOff>
        </xdr:to>
        <xdr:sp macro="" textlink="">
          <xdr:nvSpPr>
            <xdr:cNvPr id="41002" name="Check Box 42" hidden="1">
              <a:extLst>
                <a:ext uri="{63B3BB69-23CF-44E3-9099-C40C66FF867C}">
                  <a14:compatExt spid="_x0000_s41002"/>
                </a:ext>
                <a:ext uri="{FF2B5EF4-FFF2-40B4-BE49-F238E27FC236}">
                  <a16:creationId xmlns:a16="http://schemas.microsoft.com/office/drawing/2014/main" id="{00000000-0008-0000-0600-00002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41004" name="Check Box 44" hidden="1">
              <a:extLst>
                <a:ext uri="{63B3BB69-23CF-44E3-9099-C40C66FF867C}">
                  <a14:compatExt spid="_x0000_s41004"/>
                </a:ext>
                <a:ext uri="{FF2B5EF4-FFF2-40B4-BE49-F238E27FC236}">
                  <a16:creationId xmlns:a16="http://schemas.microsoft.com/office/drawing/2014/main" id="{00000000-0008-0000-0600-00002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41006" name="Check Box 46" hidden="1">
              <a:extLst>
                <a:ext uri="{63B3BB69-23CF-44E3-9099-C40C66FF867C}">
                  <a14:compatExt spid="_x0000_s41006"/>
                </a:ext>
                <a:ext uri="{FF2B5EF4-FFF2-40B4-BE49-F238E27FC236}">
                  <a16:creationId xmlns:a16="http://schemas.microsoft.com/office/drawing/2014/main" id="{00000000-0008-0000-0600-00002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41007" name="Check Box 47" hidden="1">
              <a:extLst>
                <a:ext uri="{63B3BB69-23CF-44E3-9099-C40C66FF867C}">
                  <a14:compatExt spid="_x0000_s41007"/>
                </a:ext>
                <a:ext uri="{FF2B5EF4-FFF2-40B4-BE49-F238E27FC236}">
                  <a16:creationId xmlns:a16="http://schemas.microsoft.com/office/drawing/2014/main" id="{00000000-0008-0000-0600-00002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41009" name="Check Box 49" hidden="1">
              <a:extLst>
                <a:ext uri="{63B3BB69-23CF-44E3-9099-C40C66FF867C}">
                  <a14:compatExt spid="_x0000_s41009"/>
                </a:ext>
                <a:ext uri="{FF2B5EF4-FFF2-40B4-BE49-F238E27FC236}">
                  <a16:creationId xmlns:a16="http://schemas.microsoft.com/office/drawing/2014/main" id="{00000000-0008-0000-0600-00003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476250</xdr:colOff>
          <xdr:row>46</xdr:row>
          <xdr:rowOff>38100</xdr:rowOff>
        </xdr:to>
        <xdr:sp macro="" textlink="">
          <xdr:nvSpPr>
            <xdr:cNvPr id="41010" name="Check Box 50" hidden="1">
              <a:extLst>
                <a:ext uri="{63B3BB69-23CF-44E3-9099-C40C66FF867C}">
                  <a14:compatExt spid="_x0000_s41010"/>
                </a:ext>
                <a:ext uri="{FF2B5EF4-FFF2-40B4-BE49-F238E27FC236}">
                  <a16:creationId xmlns:a16="http://schemas.microsoft.com/office/drawing/2014/main" id="{00000000-0008-0000-0600-00003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41011" name="Check Box 51" hidden="1">
              <a:extLst>
                <a:ext uri="{63B3BB69-23CF-44E3-9099-C40C66FF867C}">
                  <a14:compatExt spid="_x0000_s41011"/>
                </a:ext>
                <a:ext uri="{FF2B5EF4-FFF2-40B4-BE49-F238E27FC236}">
                  <a16:creationId xmlns:a16="http://schemas.microsoft.com/office/drawing/2014/main" id="{00000000-0008-0000-0600-00003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2305050</xdr:colOff>
          <xdr:row>46</xdr:row>
          <xdr:rowOff>123825</xdr:rowOff>
        </xdr:from>
        <xdr:to>
          <xdr:col>40</xdr:col>
          <xdr:colOff>466725</xdr:colOff>
          <xdr:row>48</xdr:row>
          <xdr:rowOff>0</xdr:rowOff>
        </xdr:to>
        <xdr:sp macro="" textlink="">
          <xdr:nvSpPr>
            <xdr:cNvPr id="41012" name="Check Box 52" hidden="1">
              <a:extLst>
                <a:ext uri="{63B3BB69-23CF-44E3-9099-C40C66FF867C}">
                  <a14:compatExt spid="_x0000_s41012"/>
                </a:ext>
                <a:ext uri="{FF2B5EF4-FFF2-40B4-BE49-F238E27FC236}">
                  <a16:creationId xmlns:a16="http://schemas.microsoft.com/office/drawing/2014/main" id="{00000000-0008-0000-0600-00003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41015" name="Check Box 55" hidden="1">
              <a:extLst>
                <a:ext uri="{63B3BB69-23CF-44E3-9099-C40C66FF867C}">
                  <a14:compatExt spid="_x0000_s41015"/>
                </a:ext>
                <a:ext uri="{FF2B5EF4-FFF2-40B4-BE49-F238E27FC236}">
                  <a16:creationId xmlns:a16="http://schemas.microsoft.com/office/drawing/2014/main" id="{00000000-0008-0000-0600-00003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41017" name="Check Box 57" hidden="1">
              <a:extLst>
                <a:ext uri="{63B3BB69-23CF-44E3-9099-C40C66FF867C}">
                  <a14:compatExt spid="_x0000_s41017"/>
                </a:ext>
                <a:ext uri="{FF2B5EF4-FFF2-40B4-BE49-F238E27FC236}">
                  <a16:creationId xmlns:a16="http://schemas.microsoft.com/office/drawing/2014/main" id="{00000000-0008-0000-0600-00003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2238375</xdr:colOff>
          <xdr:row>43</xdr:row>
          <xdr:rowOff>171450</xdr:rowOff>
        </xdr:from>
        <xdr:to>
          <xdr:col>32</xdr:col>
          <xdr:colOff>152400</xdr:colOff>
          <xdr:row>45</xdr:row>
          <xdr:rowOff>76200</xdr:rowOff>
        </xdr:to>
        <xdr:sp macro="" textlink="">
          <xdr:nvSpPr>
            <xdr:cNvPr id="41019" name="Check Box 59" hidden="1">
              <a:extLst>
                <a:ext uri="{63B3BB69-23CF-44E3-9099-C40C66FF867C}">
                  <a14:compatExt spid="_x0000_s41019"/>
                </a:ext>
                <a:ext uri="{FF2B5EF4-FFF2-40B4-BE49-F238E27FC236}">
                  <a16:creationId xmlns:a16="http://schemas.microsoft.com/office/drawing/2014/main" id="{00000000-0008-0000-0600-00003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2343150</xdr:colOff>
          <xdr:row>43</xdr:row>
          <xdr:rowOff>200025</xdr:rowOff>
        </xdr:from>
        <xdr:to>
          <xdr:col>7</xdr:col>
          <xdr:colOff>2619375</xdr:colOff>
          <xdr:row>45</xdr:row>
          <xdr:rowOff>47625</xdr:rowOff>
        </xdr:to>
        <xdr:sp macro="" textlink="">
          <xdr:nvSpPr>
            <xdr:cNvPr id="41022" name="Check Box 62" hidden="1">
              <a:extLst>
                <a:ext uri="{63B3BB69-23CF-44E3-9099-C40C66FF867C}">
                  <a14:compatExt spid="_x0000_s41022"/>
                </a:ext>
                <a:ext uri="{FF2B5EF4-FFF2-40B4-BE49-F238E27FC236}">
                  <a16:creationId xmlns:a16="http://schemas.microsoft.com/office/drawing/2014/main" id="{00000000-0008-0000-0600-00003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41026" name="Check Box 66" hidden="1">
              <a:extLst>
                <a:ext uri="{63B3BB69-23CF-44E3-9099-C40C66FF867C}">
                  <a14:compatExt spid="_x0000_s41026"/>
                </a:ext>
                <a:ext uri="{FF2B5EF4-FFF2-40B4-BE49-F238E27FC236}">
                  <a16:creationId xmlns:a16="http://schemas.microsoft.com/office/drawing/2014/main" id="{00000000-0008-0000-0600-00004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12</xdr:col>
          <xdr:colOff>457200</xdr:colOff>
          <xdr:row>28</xdr:row>
          <xdr:rowOff>104775</xdr:rowOff>
        </xdr:to>
        <xdr:sp macro="" textlink="">
          <xdr:nvSpPr>
            <xdr:cNvPr id="41027" name="Check Box 67" hidden="1">
              <a:extLst>
                <a:ext uri="{63B3BB69-23CF-44E3-9099-C40C66FF867C}">
                  <a14:compatExt spid="_x0000_s41027"/>
                </a:ext>
                <a:ext uri="{FF2B5EF4-FFF2-40B4-BE49-F238E27FC236}">
                  <a16:creationId xmlns:a16="http://schemas.microsoft.com/office/drawing/2014/main" id="{00000000-0008-0000-0600-00004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114300</xdr:rowOff>
        </xdr:from>
        <xdr:to>
          <xdr:col>12</xdr:col>
          <xdr:colOff>590550</xdr:colOff>
          <xdr:row>29</xdr:row>
          <xdr:rowOff>76200</xdr:rowOff>
        </xdr:to>
        <xdr:sp macro="" textlink="">
          <xdr:nvSpPr>
            <xdr:cNvPr id="41028" name="Check Box 68" hidden="1">
              <a:extLst>
                <a:ext uri="{63B3BB69-23CF-44E3-9099-C40C66FF867C}">
                  <a14:compatExt spid="_x0000_s41028"/>
                </a:ext>
                <a:ext uri="{FF2B5EF4-FFF2-40B4-BE49-F238E27FC236}">
                  <a16:creationId xmlns:a16="http://schemas.microsoft.com/office/drawing/2014/main" id="{00000000-0008-0000-0600-00004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41033" name="Check Box 73" hidden="1">
              <a:extLst>
                <a:ext uri="{63B3BB69-23CF-44E3-9099-C40C66FF867C}">
                  <a14:compatExt spid="_x0000_s41033"/>
                </a:ext>
                <a:ext uri="{FF2B5EF4-FFF2-40B4-BE49-F238E27FC236}">
                  <a16:creationId xmlns:a16="http://schemas.microsoft.com/office/drawing/2014/main" id="{00000000-0008-0000-0600-00004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41034" name="Check Box 74" hidden="1">
              <a:extLst>
                <a:ext uri="{63B3BB69-23CF-44E3-9099-C40C66FF867C}">
                  <a14:compatExt spid="_x0000_s41034"/>
                </a:ext>
                <a:ext uri="{FF2B5EF4-FFF2-40B4-BE49-F238E27FC236}">
                  <a16:creationId xmlns:a16="http://schemas.microsoft.com/office/drawing/2014/main" id="{00000000-0008-0000-0600-00004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41035" name="Check Box 75" hidden="1">
              <a:extLst>
                <a:ext uri="{63B3BB69-23CF-44E3-9099-C40C66FF867C}">
                  <a14:compatExt spid="_x0000_s41035"/>
                </a:ext>
                <a:ext uri="{FF2B5EF4-FFF2-40B4-BE49-F238E27FC236}">
                  <a16:creationId xmlns:a16="http://schemas.microsoft.com/office/drawing/2014/main" id="{00000000-0008-0000-0600-00004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41036" name="Check Box 76" hidden="1">
              <a:extLst>
                <a:ext uri="{63B3BB69-23CF-44E3-9099-C40C66FF867C}">
                  <a14:compatExt spid="_x0000_s41036"/>
                </a:ext>
                <a:ext uri="{FF2B5EF4-FFF2-40B4-BE49-F238E27FC236}">
                  <a16:creationId xmlns:a16="http://schemas.microsoft.com/office/drawing/2014/main" id="{00000000-0008-0000-0600-00004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41037" name="Check Box 77" hidden="1">
              <a:extLst>
                <a:ext uri="{63B3BB69-23CF-44E3-9099-C40C66FF867C}">
                  <a14:compatExt spid="_x0000_s41037"/>
                </a:ext>
                <a:ext uri="{FF2B5EF4-FFF2-40B4-BE49-F238E27FC236}">
                  <a16:creationId xmlns:a16="http://schemas.microsoft.com/office/drawing/2014/main" id="{00000000-0008-0000-0600-00004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47</xdr:row>
          <xdr:rowOff>85725</xdr:rowOff>
        </xdr:from>
        <xdr:to>
          <xdr:col>24</xdr:col>
          <xdr:colOff>133350</xdr:colOff>
          <xdr:row>48</xdr:row>
          <xdr:rowOff>0</xdr:rowOff>
        </xdr:to>
        <xdr:sp macro="" textlink="">
          <xdr:nvSpPr>
            <xdr:cNvPr id="41038" name="Check Box 78" hidden="1">
              <a:extLst>
                <a:ext uri="{63B3BB69-23CF-44E3-9099-C40C66FF867C}">
                  <a14:compatExt spid="_x0000_s41038"/>
                </a:ext>
                <a:ext uri="{FF2B5EF4-FFF2-40B4-BE49-F238E27FC236}">
                  <a16:creationId xmlns:a16="http://schemas.microsoft.com/office/drawing/2014/main" id="{00000000-0008-0000-0600-00004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41039" name="Check Box 79" hidden="1">
              <a:extLst>
                <a:ext uri="{63B3BB69-23CF-44E3-9099-C40C66FF867C}">
                  <a14:compatExt spid="_x0000_s41039"/>
                </a:ext>
                <a:ext uri="{FF2B5EF4-FFF2-40B4-BE49-F238E27FC236}">
                  <a16:creationId xmlns:a16="http://schemas.microsoft.com/office/drawing/2014/main" id="{00000000-0008-0000-0600-00004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41040" name="Check Box 80" hidden="1">
              <a:extLst>
                <a:ext uri="{63B3BB69-23CF-44E3-9099-C40C66FF867C}">
                  <a14:compatExt spid="_x0000_s41040"/>
                </a:ext>
                <a:ext uri="{FF2B5EF4-FFF2-40B4-BE49-F238E27FC236}">
                  <a16:creationId xmlns:a16="http://schemas.microsoft.com/office/drawing/2014/main" id="{00000000-0008-0000-0600-00005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41041" name="Check Box 81" hidden="1">
              <a:extLst>
                <a:ext uri="{63B3BB69-23CF-44E3-9099-C40C66FF867C}">
                  <a14:compatExt spid="_x0000_s41041"/>
                </a:ext>
                <a:ext uri="{FF2B5EF4-FFF2-40B4-BE49-F238E27FC236}">
                  <a16:creationId xmlns:a16="http://schemas.microsoft.com/office/drawing/2014/main" id="{00000000-0008-0000-0600-00005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41042" name="Check Box 82" hidden="1">
              <a:extLst>
                <a:ext uri="{63B3BB69-23CF-44E3-9099-C40C66FF867C}">
                  <a14:compatExt spid="_x0000_s41042"/>
                </a:ext>
                <a:ext uri="{FF2B5EF4-FFF2-40B4-BE49-F238E27FC236}">
                  <a16:creationId xmlns:a16="http://schemas.microsoft.com/office/drawing/2014/main" id="{00000000-0008-0000-0600-00005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2209800</xdr:colOff>
          <xdr:row>45</xdr:row>
          <xdr:rowOff>133350</xdr:rowOff>
        </xdr:from>
        <xdr:to>
          <xdr:col>32</xdr:col>
          <xdr:colOff>133350</xdr:colOff>
          <xdr:row>47</xdr:row>
          <xdr:rowOff>57150</xdr:rowOff>
        </xdr:to>
        <xdr:sp macro="" textlink="">
          <xdr:nvSpPr>
            <xdr:cNvPr id="41043" name="Check Box 83" hidden="1">
              <a:extLst>
                <a:ext uri="{63B3BB69-23CF-44E3-9099-C40C66FF867C}">
                  <a14:compatExt spid="_x0000_s41043"/>
                </a:ext>
                <a:ext uri="{FF2B5EF4-FFF2-40B4-BE49-F238E27FC236}">
                  <a16:creationId xmlns:a16="http://schemas.microsoft.com/office/drawing/2014/main" id="{00000000-0008-0000-0600-00005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2219325</xdr:colOff>
          <xdr:row>46</xdr:row>
          <xdr:rowOff>123825</xdr:rowOff>
        </xdr:from>
        <xdr:to>
          <xdr:col>32</xdr:col>
          <xdr:colOff>142875</xdr:colOff>
          <xdr:row>48</xdr:row>
          <xdr:rowOff>0</xdr:rowOff>
        </xdr:to>
        <xdr:sp macro="" textlink="">
          <xdr:nvSpPr>
            <xdr:cNvPr id="41044" name="Check Box 84" hidden="1">
              <a:extLst>
                <a:ext uri="{63B3BB69-23CF-44E3-9099-C40C66FF867C}">
                  <a14:compatExt spid="_x0000_s41044"/>
                </a:ext>
                <a:ext uri="{FF2B5EF4-FFF2-40B4-BE49-F238E27FC236}">
                  <a16:creationId xmlns:a16="http://schemas.microsoft.com/office/drawing/2014/main" id="{00000000-0008-0000-0600-00005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41045" name="Check Box 85" hidden="1">
              <a:extLst>
                <a:ext uri="{63B3BB69-23CF-44E3-9099-C40C66FF867C}">
                  <a14:compatExt spid="_x0000_s41045"/>
                </a:ext>
                <a:ext uri="{FF2B5EF4-FFF2-40B4-BE49-F238E27FC236}">
                  <a16:creationId xmlns:a16="http://schemas.microsoft.com/office/drawing/2014/main" id="{00000000-0008-0000-0600-00005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41046" name="Check Box 86" hidden="1">
              <a:extLst>
                <a:ext uri="{63B3BB69-23CF-44E3-9099-C40C66FF867C}">
                  <a14:compatExt spid="_x0000_s41046"/>
                </a:ext>
                <a:ext uri="{FF2B5EF4-FFF2-40B4-BE49-F238E27FC236}">
                  <a16:creationId xmlns:a16="http://schemas.microsoft.com/office/drawing/2014/main" id="{00000000-0008-0000-0600-00005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41047" name="Check Box 87" hidden="1">
              <a:extLst>
                <a:ext uri="{63B3BB69-23CF-44E3-9099-C40C66FF867C}">
                  <a14:compatExt spid="_x0000_s41047"/>
                </a:ext>
                <a:ext uri="{FF2B5EF4-FFF2-40B4-BE49-F238E27FC236}">
                  <a16:creationId xmlns:a16="http://schemas.microsoft.com/office/drawing/2014/main" id="{00000000-0008-0000-0600-00005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41048" name="Check Box 88" hidden="1">
              <a:extLst>
                <a:ext uri="{63B3BB69-23CF-44E3-9099-C40C66FF867C}">
                  <a14:compatExt spid="_x0000_s41048"/>
                </a:ext>
                <a:ext uri="{FF2B5EF4-FFF2-40B4-BE49-F238E27FC236}">
                  <a16:creationId xmlns:a16="http://schemas.microsoft.com/office/drawing/2014/main" id="{00000000-0008-0000-0600-00005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466725</xdr:colOff>
          <xdr:row>46</xdr:row>
          <xdr:rowOff>38100</xdr:rowOff>
        </xdr:to>
        <xdr:sp macro="" textlink="">
          <xdr:nvSpPr>
            <xdr:cNvPr id="41049" name="Check Box 89" hidden="1">
              <a:extLst>
                <a:ext uri="{63B3BB69-23CF-44E3-9099-C40C66FF867C}">
                  <a14:compatExt spid="_x0000_s41049"/>
                </a:ext>
                <a:ext uri="{FF2B5EF4-FFF2-40B4-BE49-F238E27FC236}">
                  <a16:creationId xmlns:a16="http://schemas.microsoft.com/office/drawing/2014/main" id="{00000000-0008-0000-0600-00005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41050" name="Check Box 90" hidden="1">
              <a:extLst>
                <a:ext uri="{63B3BB69-23CF-44E3-9099-C40C66FF867C}">
                  <a14:compatExt spid="_x0000_s41050"/>
                </a:ext>
                <a:ext uri="{FF2B5EF4-FFF2-40B4-BE49-F238E27FC236}">
                  <a16:creationId xmlns:a16="http://schemas.microsoft.com/office/drawing/2014/main" id="{00000000-0008-0000-0600-00005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46</xdr:row>
          <xdr:rowOff>57150</xdr:rowOff>
        </xdr:from>
        <xdr:to>
          <xdr:col>40</xdr:col>
          <xdr:colOff>504825</xdr:colOff>
          <xdr:row>47</xdr:row>
          <xdr:rowOff>142875</xdr:rowOff>
        </xdr:to>
        <xdr:sp macro="" textlink="">
          <xdr:nvSpPr>
            <xdr:cNvPr id="41051" name="Check Box 91" hidden="1">
              <a:extLst>
                <a:ext uri="{63B3BB69-23CF-44E3-9099-C40C66FF867C}">
                  <a14:compatExt spid="_x0000_s41051"/>
                </a:ext>
                <a:ext uri="{FF2B5EF4-FFF2-40B4-BE49-F238E27FC236}">
                  <a16:creationId xmlns:a16="http://schemas.microsoft.com/office/drawing/2014/main" id="{00000000-0008-0000-0600-00005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41052" name="Check Box 92" hidden="1">
              <a:extLst>
                <a:ext uri="{63B3BB69-23CF-44E3-9099-C40C66FF867C}">
                  <a14:compatExt spid="_x0000_s41052"/>
                </a:ext>
                <a:ext uri="{FF2B5EF4-FFF2-40B4-BE49-F238E27FC236}">
                  <a16:creationId xmlns:a16="http://schemas.microsoft.com/office/drawing/2014/main" id="{00000000-0008-0000-0600-00005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41053" name="Check Box 93" hidden="1">
              <a:extLst>
                <a:ext uri="{63B3BB69-23CF-44E3-9099-C40C66FF867C}">
                  <a14:compatExt spid="_x0000_s41053"/>
                </a:ext>
                <a:ext uri="{FF2B5EF4-FFF2-40B4-BE49-F238E27FC236}">
                  <a16:creationId xmlns:a16="http://schemas.microsoft.com/office/drawing/2014/main" id="{00000000-0008-0000-0600-00005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2238375</xdr:colOff>
          <xdr:row>43</xdr:row>
          <xdr:rowOff>171450</xdr:rowOff>
        </xdr:from>
        <xdr:to>
          <xdr:col>32</xdr:col>
          <xdr:colOff>152400</xdr:colOff>
          <xdr:row>45</xdr:row>
          <xdr:rowOff>76200</xdr:rowOff>
        </xdr:to>
        <xdr:sp macro="" textlink="">
          <xdr:nvSpPr>
            <xdr:cNvPr id="41054" name="Check Box 94" hidden="1">
              <a:extLst>
                <a:ext uri="{63B3BB69-23CF-44E3-9099-C40C66FF867C}">
                  <a14:compatExt spid="_x0000_s41054"/>
                </a:ext>
                <a:ext uri="{FF2B5EF4-FFF2-40B4-BE49-F238E27FC236}">
                  <a16:creationId xmlns:a16="http://schemas.microsoft.com/office/drawing/2014/main" id="{00000000-0008-0000-0600-00005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41061" name="Check Box 101" hidden="1">
              <a:extLst>
                <a:ext uri="{63B3BB69-23CF-44E3-9099-C40C66FF867C}">
                  <a14:compatExt spid="_x0000_s41061"/>
                </a:ext>
                <a:ext uri="{FF2B5EF4-FFF2-40B4-BE49-F238E27FC236}">
                  <a16:creationId xmlns:a16="http://schemas.microsoft.com/office/drawing/2014/main" id="{00000000-0008-0000-0600-00006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12</xdr:col>
          <xdr:colOff>457200</xdr:colOff>
          <xdr:row>28</xdr:row>
          <xdr:rowOff>104775</xdr:rowOff>
        </xdr:to>
        <xdr:sp macro="" textlink="">
          <xdr:nvSpPr>
            <xdr:cNvPr id="41062" name="Check Box 102" hidden="1">
              <a:extLst>
                <a:ext uri="{63B3BB69-23CF-44E3-9099-C40C66FF867C}">
                  <a14:compatExt spid="_x0000_s41062"/>
                </a:ext>
                <a:ext uri="{FF2B5EF4-FFF2-40B4-BE49-F238E27FC236}">
                  <a16:creationId xmlns:a16="http://schemas.microsoft.com/office/drawing/2014/main" id="{00000000-0008-0000-0600-00006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114300</xdr:rowOff>
        </xdr:from>
        <xdr:to>
          <xdr:col>12</xdr:col>
          <xdr:colOff>590550</xdr:colOff>
          <xdr:row>29</xdr:row>
          <xdr:rowOff>76200</xdr:rowOff>
        </xdr:to>
        <xdr:sp macro="" textlink="">
          <xdr:nvSpPr>
            <xdr:cNvPr id="41063" name="Check Box 103" hidden="1">
              <a:extLst>
                <a:ext uri="{63B3BB69-23CF-44E3-9099-C40C66FF867C}">
                  <a14:compatExt spid="_x0000_s41063"/>
                </a:ext>
                <a:ext uri="{FF2B5EF4-FFF2-40B4-BE49-F238E27FC236}">
                  <a16:creationId xmlns:a16="http://schemas.microsoft.com/office/drawing/2014/main" id="{00000000-0008-0000-0600-00006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41068" name="Check Box 108" hidden="1">
              <a:extLst>
                <a:ext uri="{63B3BB69-23CF-44E3-9099-C40C66FF867C}">
                  <a14:compatExt spid="_x0000_s41068"/>
                </a:ext>
                <a:ext uri="{FF2B5EF4-FFF2-40B4-BE49-F238E27FC236}">
                  <a16:creationId xmlns:a16="http://schemas.microsoft.com/office/drawing/2014/main" id="{00000000-0008-0000-0600-00006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41069" name="Check Box 109" hidden="1">
              <a:extLst>
                <a:ext uri="{63B3BB69-23CF-44E3-9099-C40C66FF867C}">
                  <a14:compatExt spid="_x0000_s41069"/>
                </a:ext>
                <a:ext uri="{FF2B5EF4-FFF2-40B4-BE49-F238E27FC236}">
                  <a16:creationId xmlns:a16="http://schemas.microsoft.com/office/drawing/2014/main" id="{00000000-0008-0000-0600-00006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41070" name="Check Box 110" hidden="1">
              <a:extLst>
                <a:ext uri="{63B3BB69-23CF-44E3-9099-C40C66FF867C}">
                  <a14:compatExt spid="_x0000_s41070"/>
                </a:ext>
                <a:ext uri="{FF2B5EF4-FFF2-40B4-BE49-F238E27FC236}">
                  <a16:creationId xmlns:a16="http://schemas.microsoft.com/office/drawing/2014/main" id="{00000000-0008-0000-0600-00006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41071" name="Check Box 111" hidden="1">
              <a:extLst>
                <a:ext uri="{63B3BB69-23CF-44E3-9099-C40C66FF867C}">
                  <a14:compatExt spid="_x0000_s41071"/>
                </a:ext>
                <a:ext uri="{FF2B5EF4-FFF2-40B4-BE49-F238E27FC236}">
                  <a16:creationId xmlns:a16="http://schemas.microsoft.com/office/drawing/2014/main" id="{00000000-0008-0000-0600-00006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41072" name="Check Box 112" hidden="1">
              <a:extLst>
                <a:ext uri="{63B3BB69-23CF-44E3-9099-C40C66FF867C}">
                  <a14:compatExt spid="_x0000_s41072"/>
                </a:ext>
                <a:ext uri="{FF2B5EF4-FFF2-40B4-BE49-F238E27FC236}">
                  <a16:creationId xmlns:a16="http://schemas.microsoft.com/office/drawing/2014/main" id="{00000000-0008-0000-0600-00007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47</xdr:row>
          <xdr:rowOff>85725</xdr:rowOff>
        </xdr:from>
        <xdr:to>
          <xdr:col>24</xdr:col>
          <xdr:colOff>133350</xdr:colOff>
          <xdr:row>48</xdr:row>
          <xdr:rowOff>0</xdr:rowOff>
        </xdr:to>
        <xdr:sp macro="" textlink="">
          <xdr:nvSpPr>
            <xdr:cNvPr id="41073" name="Check Box 113" hidden="1">
              <a:extLst>
                <a:ext uri="{63B3BB69-23CF-44E3-9099-C40C66FF867C}">
                  <a14:compatExt spid="_x0000_s41073"/>
                </a:ext>
                <a:ext uri="{FF2B5EF4-FFF2-40B4-BE49-F238E27FC236}">
                  <a16:creationId xmlns:a16="http://schemas.microsoft.com/office/drawing/2014/main" id="{00000000-0008-0000-0600-00007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41074" name="Check Box 114" hidden="1">
              <a:extLst>
                <a:ext uri="{63B3BB69-23CF-44E3-9099-C40C66FF867C}">
                  <a14:compatExt spid="_x0000_s41074"/>
                </a:ext>
                <a:ext uri="{FF2B5EF4-FFF2-40B4-BE49-F238E27FC236}">
                  <a16:creationId xmlns:a16="http://schemas.microsoft.com/office/drawing/2014/main" id="{00000000-0008-0000-0600-00007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41075" name="Check Box 115" hidden="1">
              <a:extLst>
                <a:ext uri="{63B3BB69-23CF-44E3-9099-C40C66FF867C}">
                  <a14:compatExt spid="_x0000_s41075"/>
                </a:ext>
                <a:ext uri="{FF2B5EF4-FFF2-40B4-BE49-F238E27FC236}">
                  <a16:creationId xmlns:a16="http://schemas.microsoft.com/office/drawing/2014/main" id="{00000000-0008-0000-0600-00007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41076" name="Check Box 116" hidden="1">
              <a:extLst>
                <a:ext uri="{63B3BB69-23CF-44E3-9099-C40C66FF867C}">
                  <a14:compatExt spid="_x0000_s41076"/>
                </a:ext>
                <a:ext uri="{FF2B5EF4-FFF2-40B4-BE49-F238E27FC236}">
                  <a16:creationId xmlns:a16="http://schemas.microsoft.com/office/drawing/2014/main" id="{00000000-0008-0000-0600-00007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41077" name="Check Box 117" hidden="1">
              <a:extLst>
                <a:ext uri="{63B3BB69-23CF-44E3-9099-C40C66FF867C}">
                  <a14:compatExt spid="_x0000_s41077"/>
                </a:ext>
                <a:ext uri="{FF2B5EF4-FFF2-40B4-BE49-F238E27FC236}">
                  <a16:creationId xmlns:a16="http://schemas.microsoft.com/office/drawing/2014/main" id="{00000000-0008-0000-0600-00007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2209800</xdr:colOff>
          <xdr:row>45</xdr:row>
          <xdr:rowOff>133350</xdr:rowOff>
        </xdr:from>
        <xdr:to>
          <xdr:col>32</xdr:col>
          <xdr:colOff>133350</xdr:colOff>
          <xdr:row>47</xdr:row>
          <xdr:rowOff>57150</xdr:rowOff>
        </xdr:to>
        <xdr:sp macro="" textlink="">
          <xdr:nvSpPr>
            <xdr:cNvPr id="41078" name="Check Box 118" hidden="1">
              <a:extLst>
                <a:ext uri="{63B3BB69-23CF-44E3-9099-C40C66FF867C}">
                  <a14:compatExt spid="_x0000_s41078"/>
                </a:ext>
                <a:ext uri="{FF2B5EF4-FFF2-40B4-BE49-F238E27FC236}">
                  <a16:creationId xmlns:a16="http://schemas.microsoft.com/office/drawing/2014/main" id="{00000000-0008-0000-0600-00007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2219325</xdr:colOff>
          <xdr:row>46</xdr:row>
          <xdr:rowOff>123825</xdr:rowOff>
        </xdr:from>
        <xdr:to>
          <xdr:col>32</xdr:col>
          <xdr:colOff>142875</xdr:colOff>
          <xdr:row>48</xdr:row>
          <xdr:rowOff>0</xdr:rowOff>
        </xdr:to>
        <xdr:sp macro="" textlink="">
          <xdr:nvSpPr>
            <xdr:cNvPr id="41079" name="Check Box 119" hidden="1">
              <a:extLst>
                <a:ext uri="{63B3BB69-23CF-44E3-9099-C40C66FF867C}">
                  <a14:compatExt spid="_x0000_s41079"/>
                </a:ext>
                <a:ext uri="{FF2B5EF4-FFF2-40B4-BE49-F238E27FC236}">
                  <a16:creationId xmlns:a16="http://schemas.microsoft.com/office/drawing/2014/main" id="{00000000-0008-0000-0600-00007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41080" name="Check Box 120" hidden="1">
              <a:extLst>
                <a:ext uri="{63B3BB69-23CF-44E3-9099-C40C66FF867C}">
                  <a14:compatExt spid="_x0000_s41080"/>
                </a:ext>
                <a:ext uri="{FF2B5EF4-FFF2-40B4-BE49-F238E27FC236}">
                  <a16:creationId xmlns:a16="http://schemas.microsoft.com/office/drawing/2014/main" id="{00000000-0008-0000-0600-00007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41081" name="Check Box 121" hidden="1">
              <a:extLst>
                <a:ext uri="{63B3BB69-23CF-44E3-9099-C40C66FF867C}">
                  <a14:compatExt spid="_x0000_s41081"/>
                </a:ext>
                <a:ext uri="{FF2B5EF4-FFF2-40B4-BE49-F238E27FC236}">
                  <a16:creationId xmlns:a16="http://schemas.microsoft.com/office/drawing/2014/main" id="{00000000-0008-0000-0600-00007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41082" name="Check Box 122" hidden="1">
              <a:extLst>
                <a:ext uri="{63B3BB69-23CF-44E3-9099-C40C66FF867C}">
                  <a14:compatExt spid="_x0000_s41082"/>
                </a:ext>
                <a:ext uri="{FF2B5EF4-FFF2-40B4-BE49-F238E27FC236}">
                  <a16:creationId xmlns:a16="http://schemas.microsoft.com/office/drawing/2014/main" id="{00000000-0008-0000-0600-00007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41083" name="Check Box 123" hidden="1">
              <a:extLst>
                <a:ext uri="{63B3BB69-23CF-44E3-9099-C40C66FF867C}">
                  <a14:compatExt spid="_x0000_s41083"/>
                </a:ext>
                <a:ext uri="{FF2B5EF4-FFF2-40B4-BE49-F238E27FC236}">
                  <a16:creationId xmlns:a16="http://schemas.microsoft.com/office/drawing/2014/main" id="{00000000-0008-0000-0600-00007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466725</xdr:colOff>
          <xdr:row>46</xdr:row>
          <xdr:rowOff>38100</xdr:rowOff>
        </xdr:to>
        <xdr:sp macro="" textlink="">
          <xdr:nvSpPr>
            <xdr:cNvPr id="41084" name="Check Box 124" hidden="1">
              <a:extLst>
                <a:ext uri="{63B3BB69-23CF-44E3-9099-C40C66FF867C}">
                  <a14:compatExt spid="_x0000_s41084"/>
                </a:ext>
                <a:ext uri="{FF2B5EF4-FFF2-40B4-BE49-F238E27FC236}">
                  <a16:creationId xmlns:a16="http://schemas.microsoft.com/office/drawing/2014/main" id="{00000000-0008-0000-0600-00007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41085" name="Check Box 125" hidden="1">
              <a:extLst>
                <a:ext uri="{63B3BB69-23CF-44E3-9099-C40C66FF867C}">
                  <a14:compatExt spid="_x0000_s41085"/>
                </a:ext>
                <a:ext uri="{FF2B5EF4-FFF2-40B4-BE49-F238E27FC236}">
                  <a16:creationId xmlns:a16="http://schemas.microsoft.com/office/drawing/2014/main" id="{00000000-0008-0000-0600-00007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46</xdr:row>
          <xdr:rowOff>57150</xdr:rowOff>
        </xdr:from>
        <xdr:to>
          <xdr:col>40</xdr:col>
          <xdr:colOff>504825</xdr:colOff>
          <xdr:row>47</xdr:row>
          <xdr:rowOff>142875</xdr:rowOff>
        </xdr:to>
        <xdr:sp macro="" textlink="">
          <xdr:nvSpPr>
            <xdr:cNvPr id="41086" name="Check Box 126" hidden="1">
              <a:extLst>
                <a:ext uri="{63B3BB69-23CF-44E3-9099-C40C66FF867C}">
                  <a14:compatExt spid="_x0000_s41086"/>
                </a:ext>
                <a:ext uri="{FF2B5EF4-FFF2-40B4-BE49-F238E27FC236}">
                  <a16:creationId xmlns:a16="http://schemas.microsoft.com/office/drawing/2014/main" id="{00000000-0008-0000-0600-00007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41087" name="Check Box 127" hidden="1">
              <a:extLst>
                <a:ext uri="{63B3BB69-23CF-44E3-9099-C40C66FF867C}">
                  <a14:compatExt spid="_x0000_s41087"/>
                </a:ext>
                <a:ext uri="{FF2B5EF4-FFF2-40B4-BE49-F238E27FC236}">
                  <a16:creationId xmlns:a16="http://schemas.microsoft.com/office/drawing/2014/main" id="{00000000-0008-0000-0600-00007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41088" name="Check Box 128" hidden="1">
              <a:extLst>
                <a:ext uri="{63B3BB69-23CF-44E3-9099-C40C66FF867C}">
                  <a14:compatExt spid="_x0000_s41088"/>
                </a:ext>
                <a:ext uri="{FF2B5EF4-FFF2-40B4-BE49-F238E27FC236}">
                  <a16:creationId xmlns:a16="http://schemas.microsoft.com/office/drawing/2014/main" id="{00000000-0008-0000-0600-00008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2238375</xdr:colOff>
          <xdr:row>43</xdr:row>
          <xdr:rowOff>171450</xdr:rowOff>
        </xdr:from>
        <xdr:to>
          <xdr:col>32</xdr:col>
          <xdr:colOff>152400</xdr:colOff>
          <xdr:row>45</xdr:row>
          <xdr:rowOff>76200</xdr:rowOff>
        </xdr:to>
        <xdr:sp macro="" textlink="">
          <xdr:nvSpPr>
            <xdr:cNvPr id="41089" name="Check Box 129" hidden="1">
              <a:extLst>
                <a:ext uri="{63B3BB69-23CF-44E3-9099-C40C66FF867C}">
                  <a14:compatExt spid="_x0000_s41089"/>
                </a:ext>
                <a:ext uri="{FF2B5EF4-FFF2-40B4-BE49-F238E27FC236}">
                  <a16:creationId xmlns:a16="http://schemas.microsoft.com/office/drawing/2014/main" id="{00000000-0008-0000-0600-00008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41096" name="Check Box 136" hidden="1">
              <a:extLst>
                <a:ext uri="{63B3BB69-23CF-44E3-9099-C40C66FF867C}">
                  <a14:compatExt spid="_x0000_s41096"/>
                </a:ext>
                <a:ext uri="{FF2B5EF4-FFF2-40B4-BE49-F238E27FC236}">
                  <a16:creationId xmlns:a16="http://schemas.microsoft.com/office/drawing/2014/main" id="{00000000-0008-0000-0600-00008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12</xdr:col>
          <xdr:colOff>457200</xdr:colOff>
          <xdr:row>28</xdr:row>
          <xdr:rowOff>104775</xdr:rowOff>
        </xdr:to>
        <xdr:sp macro="" textlink="">
          <xdr:nvSpPr>
            <xdr:cNvPr id="41097" name="Check Box 137" hidden="1">
              <a:extLst>
                <a:ext uri="{63B3BB69-23CF-44E3-9099-C40C66FF867C}">
                  <a14:compatExt spid="_x0000_s41097"/>
                </a:ext>
                <a:ext uri="{FF2B5EF4-FFF2-40B4-BE49-F238E27FC236}">
                  <a16:creationId xmlns:a16="http://schemas.microsoft.com/office/drawing/2014/main" id="{00000000-0008-0000-0600-00008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114300</xdr:rowOff>
        </xdr:from>
        <xdr:to>
          <xdr:col>12</xdr:col>
          <xdr:colOff>590550</xdr:colOff>
          <xdr:row>29</xdr:row>
          <xdr:rowOff>76200</xdr:rowOff>
        </xdr:to>
        <xdr:sp macro="" textlink="">
          <xdr:nvSpPr>
            <xdr:cNvPr id="41098" name="Check Box 138" hidden="1">
              <a:extLst>
                <a:ext uri="{63B3BB69-23CF-44E3-9099-C40C66FF867C}">
                  <a14:compatExt spid="_x0000_s41098"/>
                </a:ext>
                <a:ext uri="{FF2B5EF4-FFF2-40B4-BE49-F238E27FC236}">
                  <a16:creationId xmlns:a16="http://schemas.microsoft.com/office/drawing/2014/main" id="{00000000-0008-0000-0600-00008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41103" name="Check Box 143" hidden="1">
              <a:extLst>
                <a:ext uri="{63B3BB69-23CF-44E3-9099-C40C66FF867C}">
                  <a14:compatExt spid="_x0000_s41103"/>
                </a:ext>
                <a:ext uri="{FF2B5EF4-FFF2-40B4-BE49-F238E27FC236}">
                  <a16:creationId xmlns:a16="http://schemas.microsoft.com/office/drawing/2014/main" id="{00000000-0008-0000-0600-00008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41104" name="Check Box 144" hidden="1">
              <a:extLst>
                <a:ext uri="{63B3BB69-23CF-44E3-9099-C40C66FF867C}">
                  <a14:compatExt spid="_x0000_s41104"/>
                </a:ext>
                <a:ext uri="{FF2B5EF4-FFF2-40B4-BE49-F238E27FC236}">
                  <a16:creationId xmlns:a16="http://schemas.microsoft.com/office/drawing/2014/main" id="{00000000-0008-0000-0600-00009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41105" name="Check Box 145" hidden="1">
              <a:extLst>
                <a:ext uri="{63B3BB69-23CF-44E3-9099-C40C66FF867C}">
                  <a14:compatExt spid="_x0000_s41105"/>
                </a:ext>
                <a:ext uri="{FF2B5EF4-FFF2-40B4-BE49-F238E27FC236}">
                  <a16:creationId xmlns:a16="http://schemas.microsoft.com/office/drawing/2014/main" id="{00000000-0008-0000-0600-00009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41106" name="Check Box 146" hidden="1">
              <a:extLst>
                <a:ext uri="{63B3BB69-23CF-44E3-9099-C40C66FF867C}">
                  <a14:compatExt spid="_x0000_s41106"/>
                </a:ext>
                <a:ext uri="{FF2B5EF4-FFF2-40B4-BE49-F238E27FC236}">
                  <a16:creationId xmlns:a16="http://schemas.microsoft.com/office/drawing/2014/main" id="{00000000-0008-0000-0600-00009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41107" name="Check Box 147" hidden="1">
              <a:extLst>
                <a:ext uri="{63B3BB69-23CF-44E3-9099-C40C66FF867C}">
                  <a14:compatExt spid="_x0000_s41107"/>
                </a:ext>
                <a:ext uri="{FF2B5EF4-FFF2-40B4-BE49-F238E27FC236}">
                  <a16:creationId xmlns:a16="http://schemas.microsoft.com/office/drawing/2014/main" id="{00000000-0008-0000-0600-00009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47</xdr:row>
          <xdr:rowOff>85725</xdr:rowOff>
        </xdr:from>
        <xdr:to>
          <xdr:col>24</xdr:col>
          <xdr:colOff>133350</xdr:colOff>
          <xdr:row>48</xdr:row>
          <xdr:rowOff>0</xdr:rowOff>
        </xdr:to>
        <xdr:sp macro="" textlink="">
          <xdr:nvSpPr>
            <xdr:cNvPr id="41108" name="Check Box 148" hidden="1">
              <a:extLst>
                <a:ext uri="{63B3BB69-23CF-44E3-9099-C40C66FF867C}">
                  <a14:compatExt spid="_x0000_s41108"/>
                </a:ext>
                <a:ext uri="{FF2B5EF4-FFF2-40B4-BE49-F238E27FC236}">
                  <a16:creationId xmlns:a16="http://schemas.microsoft.com/office/drawing/2014/main" id="{00000000-0008-0000-0600-00009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41109" name="Check Box 149" hidden="1">
              <a:extLst>
                <a:ext uri="{63B3BB69-23CF-44E3-9099-C40C66FF867C}">
                  <a14:compatExt spid="_x0000_s41109"/>
                </a:ext>
                <a:ext uri="{FF2B5EF4-FFF2-40B4-BE49-F238E27FC236}">
                  <a16:creationId xmlns:a16="http://schemas.microsoft.com/office/drawing/2014/main" id="{00000000-0008-0000-0600-00009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41110" name="Check Box 150" hidden="1">
              <a:extLst>
                <a:ext uri="{63B3BB69-23CF-44E3-9099-C40C66FF867C}">
                  <a14:compatExt spid="_x0000_s41110"/>
                </a:ext>
                <a:ext uri="{FF2B5EF4-FFF2-40B4-BE49-F238E27FC236}">
                  <a16:creationId xmlns:a16="http://schemas.microsoft.com/office/drawing/2014/main" id="{00000000-0008-0000-0600-00009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41111" name="Check Box 151" hidden="1">
              <a:extLst>
                <a:ext uri="{63B3BB69-23CF-44E3-9099-C40C66FF867C}">
                  <a14:compatExt spid="_x0000_s41111"/>
                </a:ext>
                <a:ext uri="{FF2B5EF4-FFF2-40B4-BE49-F238E27FC236}">
                  <a16:creationId xmlns:a16="http://schemas.microsoft.com/office/drawing/2014/main" id="{00000000-0008-0000-0600-00009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41112" name="Check Box 152" hidden="1">
              <a:extLst>
                <a:ext uri="{63B3BB69-23CF-44E3-9099-C40C66FF867C}">
                  <a14:compatExt spid="_x0000_s41112"/>
                </a:ext>
                <a:ext uri="{FF2B5EF4-FFF2-40B4-BE49-F238E27FC236}">
                  <a16:creationId xmlns:a16="http://schemas.microsoft.com/office/drawing/2014/main" id="{00000000-0008-0000-0600-00009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2209800</xdr:colOff>
          <xdr:row>45</xdr:row>
          <xdr:rowOff>133350</xdr:rowOff>
        </xdr:from>
        <xdr:to>
          <xdr:col>32</xdr:col>
          <xdr:colOff>133350</xdr:colOff>
          <xdr:row>47</xdr:row>
          <xdr:rowOff>57150</xdr:rowOff>
        </xdr:to>
        <xdr:sp macro="" textlink="">
          <xdr:nvSpPr>
            <xdr:cNvPr id="41113" name="Check Box 153" hidden="1">
              <a:extLst>
                <a:ext uri="{63B3BB69-23CF-44E3-9099-C40C66FF867C}">
                  <a14:compatExt spid="_x0000_s41113"/>
                </a:ext>
                <a:ext uri="{FF2B5EF4-FFF2-40B4-BE49-F238E27FC236}">
                  <a16:creationId xmlns:a16="http://schemas.microsoft.com/office/drawing/2014/main" id="{00000000-0008-0000-0600-00009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2219325</xdr:colOff>
          <xdr:row>46</xdr:row>
          <xdr:rowOff>123825</xdr:rowOff>
        </xdr:from>
        <xdr:to>
          <xdr:col>32</xdr:col>
          <xdr:colOff>142875</xdr:colOff>
          <xdr:row>48</xdr:row>
          <xdr:rowOff>0</xdr:rowOff>
        </xdr:to>
        <xdr:sp macro="" textlink="">
          <xdr:nvSpPr>
            <xdr:cNvPr id="41114" name="Check Box 154" hidden="1">
              <a:extLst>
                <a:ext uri="{63B3BB69-23CF-44E3-9099-C40C66FF867C}">
                  <a14:compatExt spid="_x0000_s41114"/>
                </a:ext>
                <a:ext uri="{FF2B5EF4-FFF2-40B4-BE49-F238E27FC236}">
                  <a16:creationId xmlns:a16="http://schemas.microsoft.com/office/drawing/2014/main" id="{00000000-0008-0000-0600-00009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41115" name="Check Box 155" hidden="1">
              <a:extLst>
                <a:ext uri="{63B3BB69-23CF-44E3-9099-C40C66FF867C}">
                  <a14:compatExt spid="_x0000_s41115"/>
                </a:ext>
                <a:ext uri="{FF2B5EF4-FFF2-40B4-BE49-F238E27FC236}">
                  <a16:creationId xmlns:a16="http://schemas.microsoft.com/office/drawing/2014/main" id="{00000000-0008-0000-0600-00009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41116" name="Check Box 156" hidden="1">
              <a:extLst>
                <a:ext uri="{63B3BB69-23CF-44E3-9099-C40C66FF867C}">
                  <a14:compatExt spid="_x0000_s41116"/>
                </a:ext>
                <a:ext uri="{FF2B5EF4-FFF2-40B4-BE49-F238E27FC236}">
                  <a16:creationId xmlns:a16="http://schemas.microsoft.com/office/drawing/2014/main" id="{00000000-0008-0000-0600-00009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41117" name="Check Box 157" hidden="1">
              <a:extLst>
                <a:ext uri="{63B3BB69-23CF-44E3-9099-C40C66FF867C}">
                  <a14:compatExt spid="_x0000_s41117"/>
                </a:ext>
                <a:ext uri="{FF2B5EF4-FFF2-40B4-BE49-F238E27FC236}">
                  <a16:creationId xmlns:a16="http://schemas.microsoft.com/office/drawing/2014/main" id="{00000000-0008-0000-0600-00009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41118" name="Check Box 158" hidden="1">
              <a:extLst>
                <a:ext uri="{63B3BB69-23CF-44E3-9099-C40C66FF867C}">
                  <a14:compatExt spid="_x0000_s41118"/>
                </a:ext>
                <a:ext uri="{FF2B5EF4-FFF2-40B4-BE49-F238E27FC236}">
                  <a16:creationId xmlns:a16="http://schemas.microsoft.com/office/drawing/2014/main" id="{00000000-0008-0000-0600-00009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466725</xdr:colOff>
          <xdr:row>46</xdr:row>
          <xdr:rowOff>38100</xdr:rowOff>
        </xdr:to>
        <xdr:sp macro="" textlink="">
          <xdr:nvSpPr>
            <xdr:cNvPr id="41119" name="Check Box 159" hidden="1">
              <a:extLst>
                <a:ext uri="{63B3BB69-23CF-44E3-9099-C40C66FF867C}">
                  <a14:compatExt spid="_x0000_s41119"/>
                </a:ext>
                <a:ext uri="{FF2B5EF4-FFF2-40B4-BE49-F238E27FC236}">
                  <a16:creationId xmlns:a16="http://schemas.microsoft.com/office/drawing/2014/main" id="{00000000-0008-0000-0600-00009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41120" name="Check Box 160" hidden="1">
              <a:extLst>
                <a:ext uri="{63B3BB69-23CF-44E3-9099-C40C66FF867C}">
                  <a14:compatExt spid="_x0000_s41120"/>
                </a:ext>
                <a:ext uri="{FF2B5EF4-FFF2-40B4-BE49-F238E27FC236}">
                  <a16:creationId xmlns:a16="http://schemas.microsoft.com/office/drawing/2014/main" id="{00000000-0008-0000-0600-0000A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46</xdr:row>
          <xdr:rowOff>57150</xdr:rowOff>
        </xdr:from>
        <xdr:to>
          <xdr:col>40</xdr:col>
          <xdr:colOff>504825</xdr:colOff>
          <xdr:row>47</xdr:row>
          <xdr:rowOff>142875</xdr:rowOff>
        </xdr:to>
        <xdr:sp macro="" textlink="">
          <xdr:nvSpPr>
            <xdr:cNvPr id="41121" name="Check Box 161" hidden="1">
              <a:extLst>
                <a:ext uri="{63B3BB69-23CF-44E3-9099-C40C66FF867C}">
                  <a14:compatExt spid="_x0000_s41121"/>
                </a:ext>
                <a:ext uri="{FF2B5EF4-FFF2-40B4-BE49-F238E27FC236}">
                  <a16:creationId xmlns:a16="http://schemas.microsoft.com/office/drawing/2014/main" id="{00000000-0008-0000-0600-0000A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41122" name="Check Box 162" hidden="1">
              <a:extLst>
                <a:ext uri="{63B3BB69-23CF-44E3-9099-C40C66FF867C}">
                  <a14:compatExt spid="_x0000_s41122"/>
                </a:ext>
                <a:ext uri="{FF2B5EF4-FFF2-40B4-BE49-F238E27FC236}">
                  <a16:creationId xmlns:a16="http://schemas.microsoft.com/office/drawing/2014/main" id="{00000000-0008-0000-0600-0000A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41123" name="Check Box 163" hidden="1">
              <a:extLst>
                <a:ext uri="{63B3BB69-23CF-44E3-9099-C40C66FF867C}">
                  <a14:compatExt spid="_x0000_s41123"/>
                </a:ext>
                <a:ext uri="{FF2B5EF4-FFF2-40B4-BE49-F238E27FC236}">
                  <a16:creationId xmlns:a16="http://schemas.microsoft.com/office/drawing/2014/main" id="{00000000-0008-0000-0600-0000A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2238375</xdr:colOff>
          <xdr:row>43</xdr:row>
          <xdr:rowOff>171450</xdr:rowOff>
        </xdr:from>
        <xdr:to>
          <xdr:col>32</xdr:col>
          <xdr:colOff>152400</xdr:colOff>
          <xdr:row>45</xdr:row>
          <xdr:rowOff>76200</xdr:rowOff>
        </xdr:to>
        <xdr:sp macro="" textlink="">
          <xdr:nvSpPr>
            <xdr:cNvPr id="41124" name="Check Box 164" hidden="1">
              <a:extLst>
                <a:ext uri="{63B3BB69-23CF-44E3-9099-C40C66FF867C}">
                  <a14:compatExt spid="_x0000_s41124"/>
                </a:ext>
                <a:ext uri="{FF2B5EF4-FFF2-40B4-BE49-F238E27FC236}">
                  <a16:creationId xmlns:a16="http://schemas.microsoft.com/office/drawing/2014/main" id="{00000000-0008-0000-0600-0000A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41131" name="Check Box 171" hidden="1">
              <a:extLst>
                <a:ext uri="{63B3BB69-23CF-44E3-9099-C40C66FF867C}">
                  <a14:compatExt spid="_x0000_s41131"/>
                </a:ext>
                <a:ext uri="{FF2B5EF4-FFF2-40B4-BE49-F238E27FC236}">
                  <a16:creationId xmlns:a16="http://schemas.microsoft.com/office/drawing/2014/main" id="{00000000-0008-0000-0600-0000A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12</xdr:col>
          <xdr:colOff>457200</xdr:colOff>
          <xdr:row>28</xdr:row>
          <xdr:rowOff>104775</xdr:rowOff>
        </xdr:to>
        <xdr:sp macro="" textlink="">
          <xdr:nvSpPr>
            <xdr:cNvPr id="41132" name="Check Box 172" hidden="1">
              <a:extLst>
                <a:ext uri="{63B3BB69-23CF-44E3-9099-C40C66FF867C}">
                  <a14:compatExt spid="_x0000_s41132"/>
                </a:ext>
                <a:ext uri="{FF2B5EF4-FFF2-40B4-BE49-F238E27FC236}">
                  <a16:creationId xmlns:a16="http://schemas.microsoft.com/office/drawing/2014/main" id="{00000000-0008-0000-0600-0000A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114300</xdr:rowOff>
        </xdr:from>
        <xdr:to>
          <xdr:col>12</xdr:col>
          <xdr:colOff>590550</xdr:colOff>
          <xdr:row>29</xdr:row>
          <xdr:rowOff>76200</xdr:rowOff>
        </xdr:to>
        <xdr:sp macro="" textlink="">
          <xdr:nvSpPr>
            <xdr:cNvPr id="41133" name="Check Box 173" hidden="1">
              <a:extLst>
                <a:ext uri="{63B3BB69-23CF-44E3-9099-C40C66FF867C}">
                  <a14:compatExt spid="_x0000_s41133"/>
                </a:ext>
                <a:ext uri="{FF2B5EF4-FFF2-40B4-BE49-F238E27FC236}">
                  <a16:creationId xmlns:a16="http://schemas.microsoft.com/office/drawing/2014/main" id="{00000000-0008-0000-0600-0000A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41138" name="Check Box 178" hidden="1">
              <a:extLst>
                <a:ext uri="{63B3BB69-23CF-44E3-9099-C40C66FF867C}">
                  <a14:compatExt spid="_x0000_s41138"/>
                </a:ext>
                <a:ext uri="{FF2B5EF4-FFF2-40B4-BE49-F238E27FC236}">
                  <a16:creationId xmlns:a16="http://schemas.microsoft.com/office/drawing/2014/main" id="{00000000-0008-0000-0600-0000B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41139" name="Check Box 179" hidden="1">
              <a:extLst>
                <a:ext uri="{63B3BB69-23CF-44E3-9099-C40C66FF867C}">
                  <a14:compatExt spid="_x0000_s41139"/>
                </a:ext>
                <a:ext uri="{FF2B5EF4-FFF2-40B4-BE49-F238E27FC236}">
                  <a16:creationId xmlns:a16="http://schemas.microsoft.com/office/drawing/2014/main" id="{00000000-0008-0000-0600-0000B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41140" name="Check Box 180" hidden="1">
              <a:extLst>
                <a:ext uri="{63B3BB69-23CF-44E3-9099-C40C66FF867C}">
                  <a14:compatExt spid="_x0000_s41140"/>
                </a:ext>
                <a:ext uri="{FF2B5EF4-FFF2-40B4-BE49-F238E27FC236}">
                  <a16:creationId xmlns:a16="http://schemas.microsoft.com/office/drawing/2014/main" id="{00000000-0008-0000-0600-0000B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41141" name="Check Box 181" hidden="1">
              <a:extLst>
                <a:ext uri="{63B3BB69-23CF-44E3-9099-C40C66FF867C}">
                  <a14:compatExt spid="_x0000_s41141"/>
                </a:ext>
                <a:ext uri="{FF2B5EF4-FFF2-40B4-BE49-F238E27FC236}">
                  <a16:creationId xmlns:a16="http://schemas.microsoft.com/office/drawing/2014/main" id="{00000000-0008-0000-0600-0000B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41142" name="Check Box 182" hidden="1">
              <a:extLst>
                <a:ext uri="{63B3BB69-23CF-44E3-9099-C40C66FF867C}">
                  <a14:compatExt spid="_x0000_s41142"/>
                </a:ext>
                <a:ext uri="{FF2B5EF4-FFF2-40B4-BE49-F238E27FC236}">
                  <a16:creationId xmlns:a16="http://schemas.microsoft.com/office/drawing/2014/main" id="{00000000-0008-0000-0600-0000B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47</xdr:row>
          <xdr:rowOff>85725</xdr:rowOff>
        </xdr:from>
        <xdr:to>
          <xdr:col>24</xdr:col>
          <xdr:colOff>133350</xdr:colOff>
          <xdr:row>48</xdr:row>
          <xdr:rowOff>0</xdr:rowOff>
        </xdr:to>
        <xdr:sp macro="" textlink="">
          <xdr:nvSpPr>
            <xdr:cNvPr id="41143" name="Check Box 183" hidden="1">
              <a:extLst>
                <a:ext uri="{63B3BB69-23CF-44E3-9099-C40C66FF867C}">
                  <a14:compatExt spid="_x0000_s41143"/>
                </a:ext>
                <a:ext uri="{FF2B5EF4-FFF2-40B4-BE49-F238E27FC236}">
                  <a16:creationId xmlns:a16="http://schemas.microsoft.com/office/drawing/2014/main" id="{00000000-0008-0000-0600-0000B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41144" name="Check Box 184" hidden="1">
              <a:extLst>
                <a:ext uri="{63B3BB69-23CF-44E3-9099-C40C66FF867C}">
                  <a14:compatExt spid="_x0000_s41144"/>
                </a:ext>
                <a:ext uri="{FF2B5EF4-FFF2-40B4-BE49-F238E27FC236}">
                  <a16:creationId xmlns:a16="http://schemas.microsoft.com/office/drawing/2014/main" id="{00000000-0008-0000-0600-0000B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41145" name="Check Box 185" hidden="1">
              <a:extLst>
                <a:ext uri="{63B3BB69-23CF-44E3-9099-C40C66FF867C}">
                  <a14:compatExt spid="_x0000_s41145"/>
                </a:ext>
                <a:ext uri="{FF2B5EF4-FFF2-40B4-BE49-F238E27FC236}">
                  <a16:creationId xmlns:a16="http://schemas.microsoft.com/office/drawing/2014/main" id="{00000000-0008-0000-0600-0000B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41146" name="Check Box 186" hidden="1">
              <a:extLst>
                <a:ext uri="{63B3BB69-23CF-44E3-9099-C40C66FF867C}">
                  <a14:compatExt spid="_x0000_s41146"/>
                </a:ext>
                <a:ext uri="{FF2B5EF4-FFF2-40B4-BE49-F238E27FC236}">
                  <a16:creationId xmlns:a16="http://schemas.microsoft.com/office/drawing/2014/main" id="{00000000-0008-0000-0600-0000B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41147" name="Check Box 187" hidden="1">
              <a:extLst>
                <a:ext uri="{63B3BB69-23CF-44E3-9099-C40C66FF867C}">
                  <a14:compatExt spid="_x0000_s41147"/>
                </a:ext>
                <a:ext uri="{FF2B5EF4-FFF2-40B4-BE49-F238E27FC236}">
                  <a16:creationId xmlns:a16="http://schemas.microsoft.com/office/drawing/2014/main" id="{00000000-0008-0000-0600-0000B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2209800</xdr:colOff>
          <xdr:row>45</xdr:row>
          <xdr:rowOff>133350</xdr:rowOff>
        </xdr:from>
        <xdr:to>
          <xdr:col>32</xdr:col>
          <xdr:colOff>133350</xdr:colOff>
          <xdr:row>47</xdr:row>
          <xdr:rowOff>57150</xdr:rowOff>
        </xdr:to>
        <xdr:sp macro="" textlink="">
          <xdr:nvSpPr>
            <xdr:cNvPr id="41148" name="Check Box 188" hidden="1">
              <a:extLst>
                <a:ext uri="{63B3BB69-23CF-44E3-9099-C40C66FF867C}">
                  <a14:compatExt spid="_x0000_s41148"/>
                </a:ext>
                <a:ext uri="{FF2B5EF4-FFF2-40B4-BE49-F238E27FC236}">
                  <a16:creationId xmlns:a16="http://schemas.microsoft.com/office/drawing/2014/main" id="{00000000-0008-0000-0600-0000B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2219325</xdr:colOff>
          <xdr:row>46</xdr:row>
          <xdr:rowOff>123825</xdr:rowOff>
        </xdr:from>
        <xdr:to>
          <xdr:col>32</xdr:col>
          <xdr:colOff>142875</xdr:colOff>
          <xdr:row>48</xdr:row>
          <xdr:rowOff>0</xdr:rowOff>
        </xdr:to>
        <xdr:sp macro="" textlink="">
          <xdr:nvSpPr>
            <xdr:cNvPr id="41149" name="Check Box 189" hidden="1">
              <a:extLst>
                <a:ext uri="{63B3BB69-23CF-44E3-9099-C40C66FF867C}">
                  <a14:compatExt spid="_x0000_s41149"/>
                </a:ext>
                <a:ext uri="{FF2B5EF4-FFF2-40B4-BE49-F238E27FC236}">
                  <a16:creationId xmlns:a16="http://schemas.microsoft.com/office/drawing/2014/main" id="{00000000-0008-0000-0600-0000B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41150" name="Check Box 190" hidden="1">
              <a:extLst>
                <a:ext uri="{63B3BB69-23CF-44E3-9099-C40C66FF867C}">
                  <a14:compatExt spid="_x0000_s41150"/>
                </a:ext>
                <a:ext uri="{FF2B5EF4-FFF2-40B4-BE49-F238E27FC236}">
                  <a16:creationId xmlns:a16="http://schemas.microsoft.com/office/drawing/2014/main" id="{00000000-0008-0000-0600-0000B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41151" name="Check Box 191" hidden="1">
              <a:extLst>
                <a:ext uri="{63B3BB69-23CF-44E3-9099-C40C66FF867C}">
                  <a14:compatExt spid="_x0000_s41151"/>
                </a:ext>
                <a:ext uri="{FF2B5EF4-FFF2-40B4-BE49-F238E27FC236}">
                  <a16:creationId xmlns:a16="http://schemas.microsoft.com/office/drawing/2014/main" id="{00000000-0008-0000-0600-0000B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41152" name="Check Box 192" hidden="1">
              <a:extLst>
                <a:ext uri="{63B3BB69-23CF-44E3-9099-C40C66FF867C}">
                  <a14:compatExt spid="_x0000_s41152"/>
                </a:ext>
                <a:ext uri="{FF2B5EF4-FFF2-40B4-BE49-F238E27FC236}">
                  <a16:creationId xmlns:a16="http://schemas.microsoft.com/office/drawing/2014/main" id="{00000000-0008-0000-0600-0000C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41153" name="Check Box 193" hidden="1">
              <a:extLst>
                <a:ext uri="{63B3BB69-23CF-44E3-9099-C40C66FF867C}">
                  <a14:compatExt spid="_x0000_s41153"/>
                </a:ext>
                <a:ext uri="{FF2B5EF4-FFF2-40B4-BE49-F238E27FC236}">
                  <a16:creationId xmlns:a16="http://schemas.microsoft.com/office/drawing/2014/main" id="{00000000-0008-0000-0600-0000C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466725</xdr:colOff>
          <xdr:row>46</xdr:row>
          <xdr:rowOff>38100</xdr:rowOff>
        </xdr:to>
        <xdr:sp macro="" textlink="">
          <xdr:nvSpPr>
            <xdr:cNvPr id="41154" name="Check Box 194" hidden="1">
              <a:extLst>
                <a:ext uri="{63B3BB69-23CF-44E3-9099-C40C66FF867C}">
                  <a14:compatExt spid="_x0000_s41154"/>
                </a:ext>
                <a:ext uri="{FF2B5EF4-FFF2-40B4-BE49-F238E27FC236}">
                  <a16:creationId xmlns:a16="http://schemas.microsoft.com/office/drawing/2014/main" id="{00000000-0008-0000-0600-0000C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41155" name="Check Box 195" hidden="1">
              <a:extLst>
                <a:ext uri="{63B3BB69-23CF-44E3-9099-C40C66FF867C}">
                  <a14:compatExt spid="_x0000_s41155"/>
                </a:ext>
                <a:ext uri="{FF2B5EF4-FFF2-40B4-BE49-F238E27FC236}">
                  <a16:creationId xmlns:a16="http://schemas.microsoft.com/office/drawing/2014/main" id="{00000000-0008-0000-0600-0000C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46</xdr:row>
          <xdr:rowOff>57150</xdr:rowOff>
        </xdr:from>
        <xdr:to>
          <xdr:col>40</xdr:col>
          <xdr:colOff>504825</xdr:colOff>
          <xdr:row>47</xdr:row>
          <xdr:rowOff>142875</xdr:rowOff>
        </xdr:to>
        <xdr:sp macro="" textlink="">
          <xdr:nvSpPr>
            <xdr:cNvPr id="41156" name="Check Box 196" hidden="1">
              <a:extLst>
                <a:ext uri="{63B3BB69-23CF-44E3-9099-C40C66FF867C}">
                  <a14:compatExt spid="_x0000_s41156"/>
                </a:ext>
                <a:ext uri="{FF2B5EF4-FFF2-40B4-BE49-F238E27FC236}">
                  <a16:creationId xmlns:a16="http://schemas.microsoft.com/office/drawing/2014/main" id="{00000000-0008-0000-0600-0000C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41157" name="Check Box 197" hidden="1">
              <a:extLst>
                <a:ext uri="{63B3BB69-23CF-44E3-9099-C40C66FF867C}">
                  <a14:compatExt spid="_x0000_s41157"/>
                </a:ext>
                <a:ext uri="{FF2B5EF4-FFF2-40B4-BE49-F238E27FC236}">
                  <a16:creationId xmlns:a16="http://schemas.microsoft.com/office/drawing/2014/main" id="{00000000-0008-0000-0600-0000C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41158" name="Check Box 198" hidden="1">
              <a:extLst>
                <a:ext uri="{63B3BB69-23CF-44E3-9099-C40C66FF867C}">
                  <a14:compatExt spid="_x0000_s41158"/>
                </a:ext>
                <a:ext uri="{FF2B5EF4-FFF2-40B4-BE49-F238E27FC236}">
                  <a16:creationId xmlns:a16="http://schemas.microsoft.com/office/drawing/2014/main" id="{00000000-0008-0000-0600-0000C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2238375</xdr:colOff>
          <xdr:row>43</xdr:row>
          <xdr:rowOff>171450</xdr:rowOff>
        </xdr:from>
        <xdr:to>
          <xdr:col>32</xdr:col>
          <xdr:colOff>152400</xdr:colOff>
          <xdr:row>45</xdr:row>
          <xdr:rowOff>76200</xdr:rowOff>
        </xdr:to>
        <xdr:sp macro="" textlink="">
          <xdr:nvSpPr>
            <xdr:cNvPr id="41159" name="Check Box 199" hidden="1">
              <a:extLst>
                <a:ext uri="{63B3BB69-23CF-44E3-9099-C40C66FF867C}">
                  <a14:compatExt spid="_x0000_s41159"/>
                </a:ext>
                <a:ext uri="{FF2B5EF4-FFF2-40B4-BE49-F238E27FC236}">
                  <a16:creationId xmlns:a16="http://schemas.microsoft.com/office/drawing/2014/main" id="{00000000-0008-0000-0600-0000C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58.xml"/><Relationship Id="rId117" Type="http://schemas.openxmlformats.org/officeDocument/2006/relationships/ctrlProp" Target="../ctrlProps/ctrlProp149.xml"/><Relationship Id="rId21" Type="http://schemas.openxmlformats.org/officeDocument/2006/relationships/ctrlProp" Target="../ctrlProps/ctrlProp53.xml"/><Relationship Id="rId42" Type="http://schemas.openxmlformats.org/officeDocument/2006/relationships/ctrlProp" Target="../ctrlProps/ctrlProp74.xml"/><Relationship Id="rId47" Type="http://schemas.openxmlformats.org/officeDocument/2006/relationships/ctrlProp" Target="../ctrlProps/ctrlProp79.xml"/><Relationship Id="rId63" Type="http://schemas.openxmlformats.org/officeDocument/2006/relationships/ctrlProp" Target="../ctrlProps/ctrlProp95.xml"/><Relationship Id="rId68" Type="http://schemas.openxmlformats.org/officeDocument/2006/relationships/ctrlProp" Target="../ctrlProps/ctrlProp100.xml"/><Relationship Id="rId84" Type="http://schemas.openxmlformats.org/officeDocument/2006/relationships/ctrlProp" Target="../ctrlProps/ctrlProp116.xml"/><Relationship Id="rId89" Type="http://schemas.openxmlformats.org/officeDocument/2006/relationships/ctrlProp" Target="../ctrlProps/ctrlProp121.xml"/><Relationship Id="rId112" Type="http://schemas.openxmlformats.org/officeDocument/2006/relationships/ctrlProp" Target="../ctrlProps/ctrlProp144.xml"/><Relationship Id="rId16" Type="http://schemas.openxmlformats.org/officeDocument/2006/relationships/ctrlProp" Target="../ctrlProps/ctrlProp48.xml"/><Relationship Id="rId107" Type="http://schemas.openxmlformats.org/officeDocument/2006/relationships/ctrlProp" Target="../ctrlProps/ctrlProp139.xml"/><Relationship Id="rId11" Type="http://schemas.openxmlformats.org/officeDocument/2006/relationships/ctrlProp" Target="../ctrlProps/ctrlProp43.xml"/><Relationship Id="rId32" Type="http://schemas.openxmlformats.org/officeDocument/2006/relationships/ctrlProp" Target="../ctrlProps/ctrlProp64.xml"/><Relationship Id="rId37" Type="http://schemas.openxmlformats.org/officeDocument/2006/relationships/ctrlProp" Target="../ctrlProps/ctrlProp69.xml"/><Relationship Id="rId53" Type="http://schemas.openxmlformats.org/officeDocument/2006/relationships/ctrlProp" Target="../ctrlProps/ctrlProp85.xml"/><Relationship Id="rId58" Type="http://schemas.openxmlformats.org/officeDocument/2006/relationships/ctrlProp" Target="../ctrlProps/ctrlProp90.xml"/><Relationship Id="rId74" Type="http://schemas.openxmlformats.org/officeDocument/2006/relationships/ctrlProp" Target="../ctrlProps/ctrlProp106.xml"/><Relationship Id="rId79" Type="http://schemas.openxmlformats.org/officeDocument/2006/relationships/ctrlProp" Target="../ctrlProps/ctrlProp111.xml"/><Relationship Id="rId102" Type="http://schemas.openxmlformats.org/officeDocument/2006/relationships/ctrlProp" Target="../ctrlProps/ctrlProp134.xml"/><Relationship Id="rId5" Type="http://schemas.openxmlformats.org/officeDocument/2006/relationships/ctrlProp" Target="../ctrlProps/ctrlProp37.xml"/><Relationship Id="rId90" Type="http://schemas.openxmlformats.org/officeDocument/2006/relationships/ctrlProp" Target="../ctrlProps/ctrlProp122.xml"/><Relationship Id="rId95" Type="http://schemas.openxmlformats.org/officeDocument/2006/relationships/ctrlProp" Target="../ctrlProps/ctrlProp127.xml"/><Relationship Id="rId22" Type="http://schemas.openxmlformats.org/officeDocument/2006/relationships/ctrlProp" Target="../ctrlProps/ctrlProp54.xml"/><Relationship Id="rId27" Type="http://schemas.openxmlformats.org/officeDocument/2006/relationships/ctrlProp" Target="../ctrlProps/ctrlProp59.xml"/><Relationship Id="rId43" Type="http://schemas.openxmlformats.org/officeDocument/2006/relationships/ctrlProp" Target="../ctrlProps/ctrlProp75.xml"/><Relationship Id="rId48" Type="http://schemas.openxmlformats.org/officeDocument/2006/relationships/ctrlProp" Target="../ctrlProps/ctrlProp80.xml"/><Relationship Id="rId64" Type="http://schemas.openxmlformats.org/officeDocument/2006/relationships/ctrlProp" Target="../ctrlProps/ctrlProp96.xml"/><Relationship Id="rId69" Type="http://schemas.openxmlformats.org/officeDocument/2006/relationships/ctrlProp" Target="../ctrlProps/ctrlProp101.xml"/><Relationship Id="rId113" Type="http://schemas.openxmlformats.org/officeDocument/2006/relationships/ctrlProp" Target="../ctrlProps/ctrlProp145.xml"/><Relationship Id="rId118" Type="http://schemas.openxmlformats.org/officeDocument/2006/relationships/ctrlProp" Target="../ctrlProps/ctrlProp150.xml"/><Relationship Id="rId80" Type="http://schemas.openxmlformats.org/officeDocument/2006/relationships/ctrlProp" Target="../ctrlProps/ctrlProp112.xml"/><Relationship Id="rId85" Type="http://schemas.openxmlformats.org/officeDocument/2006/relationships/ctrlProp" Target="../ctrlProps/ctrlProp117.xml"/><Relationship Id="rId12" Type="http://schemas.openxmlformats.org/officeDocument/2006/relationships/ctrlProp" Target="../ctrlProps/ctrlProp44.xml"/><Relationship Id="rId17" Type="http://schemas.openxmlformats.org/officeDocument/2006/relationships/ctrlProp" Target="../ctrlProps/ctrlProp49.xml"/><Relationship Id="rId33" Type="http://schemas.openxmlformats.org/officeDocument/2006/relationships/ctrlProp" Target="../ctrlProps/ctrlProp65.xml"/><Relationship Id="rId38" Type="http://schemas.openxmlformats.org/officeDocument/2006/relationships/ctrlProp" Target="../ctrlProps/ctrlProp70.xml"/><Relationship Id="rId59" Type="http://schemas.openxmlformats.org/officeDocument/2006/relationships/ctrlProp" Target="../ctrlProps/ctrlProp91.xml"/><Relationship Id="rId103" Type="http://schemas.openxmlformats.org/officeDocument/2006/relationships/ctrlProp" Target="../ctrlProps/ctrlProp135.xml"/><Relationship Id="rId108" Type="http://schemas.openxmlformats.org/officeDocument/2006/relationships/ctrlProp" Target="../ctrlProps/ctrlProp140.xml"/><Relationship Id="rId54" Type="http://schemas.openxmlformats.org/officeDocument/2006/relationships/ctrlProp" Target="../ctrlProps/ctrlProp86.xml"/><Relationship Id="rId70" Type="http://schemas.openxmlformats.org/officeDocument/2006/relationships/ctrlProp" Target="../ctrlProps/ctrlProp102.xml"/><Relationship Id="rId75" Type="http://schemas.openxmlformats.org/officeDocument/2006/relationships/ctrlProp" Target="../ctrlProps/ctrlProp107.xml"/><Relationship Id="rId91" Type="http://schemas.openxmlformats.org/officeDocument/2006/relationships/ctrlProp" Target="../ctrlProps/ctrlProp123.xml"/><Relationship Id="rId96" Type="http://schemas.openxmlformats.org/officeDocument/2006/relationships/ctrlProp" Target="../ctrlProps/ctrlProp128.xml"/><Relationship Id="rId1" Type="http://schemas.openxmlformats.org/officeDocument/2006/relationships/printerSettings" Target="../printerSettings/printerSettings4.bin"/><Relationship Id="rId6" Type="http://schemas.openxmlformats.org/officeDocument/2006/relationships/ctrlProp" Target="../ctrlProps/ctrlProp38.xml"/><Relationship Id="rId23" Type="http://schemas.openxmlformats.org/officeDocument/2006/relationships/ctrlProp" Target="../ctrlProps/ctrlProp55.xml"/><Relationship Id="rId28" Type="http://schemas.openxmlformats.org/officeDocument/2006/relationships/ctrlProp" Target="../ctrlProps/ctrlProp60.xml"/><Relationship Id="rId49" Type="http://schemas.openxmlformats.org/officeDocument/2006/relationships/ctrlProp" Target="../ctrlProps/ctrlProp81.xml"/><Relationship Id="rId114" Type="http://schemas.openxmlformats.org/officeDocument/2006/relationships/ctrlProp" Target="../ctrlProps/ctrlProp146.xml"/><Relationship Id="rId119" Type="http://schemas.openxmlformats.org/officeDocument/2006/relationships/ctrlProp" Target="../ctrlProps/ctrlProp151.xml"/><Relationship Id="rId44" Type="http://schemas.openxmlformats.org/officeDocument/2006/relationships/ctrlProp" Target="../ctrlProps/ctrlProp76.xml"/><Relationship Id="rId60" Type="http://schemas.openxmlformats.org/officeDocument/2006/relationships/ctrlProp" Target="../ctrlProps/ctrlProp92.xml"/><Relationship Id="rId65" Type="http://schemas.openxmlformats.org/officeDocument/2006/relationships/ctrlProp" Target="../ctrlProps/ctrlProp97.xml"/><Relationship Id="rId81" Type="http://schemas.openxmlformats.org/officeDocument/2006/relationships/ctrlProp" Target="../ctrlProps/ctrlProp113.xml"/><Relationship Id="rId86" Type="http://schemas.openxmlformats.org/officeDocument/2006/relationships/ctrlProp" Target="../ctrlProps/ctrlProp118.xml"/><Relationship Id="rId4" Type="http://schemas.openxmlformats.org/officeDocument/2006/relationships/ctrlProp" Target="../ctrlProps/ctrlProp36.xml"/><Relationship Id="rId9" Type="http://schemas.openxmlformats.org/officeDocument/2006/relationships/ctrlProp" Target="../ctrlProps/ctrlProp41.xml"/><Relationship Id="rId13" Type="http://schemas.openxmlformats.org/officeDocument/2006/relationships/ctrlProp" Target="../ctrlProps/ctrlProp45.xml"/><Relationship Id="rId18" Type="http://schemas.openxmlformats.org/officeDocument/2006/relationships/ctrlProp" Target="../ctrlProps/ctrlProp50.xml"/><Relationship Id="rId39" Type="http://schemas.openxmlformats.org/officeDocument/2006/relationships/ctrlProp" Target="../ctrlProps/ctrlProp71.xml"/><Relationship Id="rId109" Type="http://schemas.openxmlformats.org/officeDocument/2006/relationships/ctrlProp" Target="../ctrlProps/ctrlProp141.xml"/><Relationship Id="rId34" Type="http://schemas.openxmlformats.org/officeDocument/2006/relationships/ctrlProp" Target="../ctrlProps/ctrlProp66.xml"/><Relationship Id="rId50" Type="http://schemas.openxmlformats.org/officeDocument/2006/relationships/ctrlProp" Target="../ctrlProps/ctrlProp82.xml"/><Relationship Id="rId55" Type="http://schemas.openxmlformats.org/officeDocument/2006/relationships/ctrlProp" Target="../ctrlProps/ctrlProp87.xml"/><Relationship Id="rId76" Type="http://schemas.openxmlformats.org/officeDocument/2006/relationships/ctrlProp" Target="../ctrlProps/ctrlProp108.xml"/><Relationship Id="rId97" Type="http://schemas.openxmlformats.org/officeDocument/2006/relationships/ctrlProp" Target="../ctrlProps/ctrlProp129.xml"/><Relationship Id="rId104" Type="http://schemas.openxmlformats.org/officeDocument/2006/relationships/ctrlProp" Target="../ctrlProps/ctrlProp136.xml"/><Relationship Id="rId120" Type="http://schemas.openxmlformats.org/officeDocument/2006/relationships/ctrlProp" Target="../ctrlProps/ctrlProp152.xml"/><Relationship Id="rId7" Type="http://schemas.openxmlformats.org/officeDocument/2006/relationships/ctrlProp" Target="../ctrlProps/ctrlProp39.xml"/><Relationship Id="rId71" Type="http://schemas.openxmlformats.org/officeDocument/2006/relationships/ctrlProp" Target="../ctrlProps/ctrlProp103.xml"/><Relationship Id="rId92" Type="http://schemas.openxmlformats.org/officeDocument/2006/relationships/ctrlProp" Target="../ctrlProps/ctrlProp124.xml"/><Relationship Id="rId2" Type="http://schemas.openxmlformats.org/officeDocument/2006/relationships/drawing" Target="../drawings/drawing3.xml"/><Relationship Id="rId29" Type="http://schemas.openxmlformats.org/officeDocument/2006/relationships/ctrlProp" Target="../ctrlProps/ctrlProp61.xml"/><Relationship Id="rId24" Type="http://schemas.openxmlformats.org/officeDocument/2006/relationships/ctrlProp" Target="../ctrlProps/ctrlProp56.xml"/><Relationship Id="rId40" Type="http://schemas.openxmlformats.org/officeDocument/2006/relationships/ctrlProp" Target="../ctrlProps/ctrlProp72.xml"/><Relationship Id="rId45" Type="http://schemas.openxmlformats.org/officeDocument/2006/relationships/ctrlProp" Target="../ctrlProps/ctrlProp77.xml"/><Relationship Id="rId66" Type="http://schemas.openxmlformats.org/officeDocument/2006/relationships/ctrlProp" Target="../ctrlProps/ctrlProp98.xml"/><Relationship Id="rId87" Type="http://schemas.openxmlformats.org/officeDocument/2006/relationships/ctrlProp" Target="../ctrlProps/ctrlProp119.xml"/><Relationship Id="rId110" Type="http://schemas.openxmlformats.org/officeDocument/2006/relationships/ctrlProp" Target="../ctrlProps/ctrlProp142.xml"/><Relationship Id="rId115" Type="http://schemas.openxmlformats.org/officeDocument/2006/relationships/ctrlProp" Target="../ctrlProps/ctrlProp147.xml"/><Relationship Id="rId61" Type="http://schemas.openxmlformats.org/officeDocument/2006/relationships/ctrlProp" Target="../ctrlProps/ctrlProp93.xml"/><Relationship Id="rId82" Type="http://schemas.openxmlformats.org/officeDocument/2006/relationships/ctrlProp" Target="../ctrlProps/ctrlProp114.xml"/><Relationship Id="rId19" Type="http://schemas.openxmlformats.org/officeDocument/2006/relationships/ctrlProp" Target="../ctrlProps/ctrlProp51.xml"/><Relationship Id="rId14" Type="http://schemas.openxmlformats.org/officeDocument/2006/relationships/ctrlProp" Target="../ctrlProps/ctrlProp46.xml"/><Relationship Id="rId30" Type="http://schemas.openxmlformats.org/officeDocument/2006/relationships/ctrlProp" Target="../ctrlProps/ctrlProp62.xml"/><Relationship Id="rId35" Type="http://schemas.openxmlformats.org/officeDocument/2006/relationships/ctrlProp" Target="../ctrlProps/ctrlProp67.xml"/><Relationship Id="rId56" Type="http://schemas.openxmlformats.org/officeDocument/2006/relationships/ctrlProp" Target="../ctrlProps/ctrlProp88.xml"/><Relationship Id="rId77" Type="http://schemas.openxmlformats.org/officeDocument/2006/relationships/ctrlProp" Target="../ctrlProps/ctrlProp109.xml"/><Relationship Id="rId100" Type="http://schemas.openxmlformats.org/officeDocument/2006/relationships/ctrlProp" Target="../ctrlProps/ctrlProp132.xml"/><Relationship Id="rId105" Type="http://schemas.openxmlformats.org/officeDocument/2006/relationships/ctrlProp" Target="../ctrlProps/ctrlProp137.xml"/><Relationship Id="rId8" Type="http://schemas.openxmlformats.org/officeDocument/2006/relationships/ctrlProp" Target="../ctrlProps/ctrlProp40.xml"/><Relationship Id="rId51" Type="http://schemas.openxmlformats.org/officeDocument/2006/relationships/ctrlProp" Target="../ctrlProps/ctrlProp83.xml"/><Relationship Id="rId72" Type="http://schemas.openxmlformats.org/officeDocument/2006/relationships/ctrlProp" Target="../ctrlProps/ctrlProp104.xml"/><Relationship Id="rId93" Type="http://schemas.openxmlformats.org/officeDocument/2006/relationships/ctrlProp" Target="../ctrlProps/ctrlProp125.xml"/><Relationship Id="rId98" Type="http://schemas.openxmlformats.org/officeDocument/2006/relationships/ctrlProp" Target="../ctrlProps/ctrlProp130.xml"/><Relationship Id="rId121" Type="http://schemas.openxmlformats.org/officeDocument/2006/relationships/ctrlProp" Target="../ctrlProps/ctrlProp153.xml"/><Relationship Id="rId3" Type="http://schemas.openxmlformats.org/officeDocument/2006/relationships/vmlDrawing" Target="../drawings/vmlDrawing2.vml"/><Relationship Id="rId25" Type="http://schemas.openxmlformats.org/officeDocument/2006/relationships/ctrlProp" Target="../ctrlProps/ctrlProp57.xml"/><Relationship Id="rId46" Type="http://schemas.openxmlformats.org/officeDocument/2006/relationships/ctrlProp" Target="../ctrlProps/ctrlProp78.xml"/><Relationship Id="rId67" Type="http://schemas.openxmlformats.org/officeDocument/2006/relationships/ctrlProp" Target="../ctrlProps/ctrlProp99.xml"/><Relationship Id="rId116" Type="http://schemas.openxmlformats.org/officeDocument/2006/relationships/ctrlProp" Target="../ctrlProps/ctrlProp148.xml"/><Relationship Id="rId20" Type="http://schemas.openxmlformats.org/officeDocument/2006/relationships/ctrlProp" Target="../ctrlProps/ctrlProp52.xml"/><Relationship Id="rId41" Type="http://schemas.openxmlformats.org/officeDocument/2006/relationships/ctrlProp" Target="../ctrlProps/ctrlProp73.xml"/><Relationship Id="rId62" Type="http://schemas.openxmlformats.org/officeDocument/2006/relationships/ctrlProp" Target="../ctrlProps/ctrlProp94.xml"/><Relationship Id="rId83" Type="http://schemas.openxmlformats.org/officeDocument/2006/relationships/ctrlProp" Target="../ctrlProps/ctrlProp115.xml"/><Relationship Id="rId88" Type="http://schemas.openxmlformats.org/officeDocument/2006/relationships/ctrlProp" Target="../ctrlProps/ctrlProp120.xml"/><Relationship Id="rId111" Type="http://schemas.openxmlformats.org/officeDocument/2006/relationships/ctrlProp" Target="../ctrlProps/ctrlProp143.xml"/><Relationship Id="rId15" Type="http://schemas.openxmlformats.org/officeDocument/2006/relationships/ctrlProp" Target="../ctrlProps/ctrlProp47.xml"/><Relationship Id="rId36" Type="http://schemas.openxmlformats.org/officeDocument/2006/relationships/ctrlProp" Target="../ctrlProps/ctrlProp68.xml"/><Relationship Id="rId57" Type="http://schemas.openxmlformats.org/officeDocument/2006/relationships/ctrlProp" Target="../ctrlProps/ctrlProp89.xml"/><Relationship Id="rId106" Type="http://schemas.openxmlformats.org/officeDocument/2006/relationships/ctrlProp" Target="../ctrlProps/ctrlProp138.xml"/><Relationship Id="rId10" Type="http://schemas.openxmlformats.org/officeDocument/2006/relationships/ctrlProp" Target="../ctrlProps/ctrlProp42.xml"/><Relationship Id="rId31" Type="http://schemas.openxmlformats.org/officeDocument/2006/relationships/ctrlProp" Target="../ctrlProps/ctrlProp63.xml"/><Relationship Id="rId52" Type="http://schemas.openxmlformats.org/officeDocument/2006/relationships/ctrlProp" Target="../ctrlProps/ctrlProp84.xml"/><Relationship Id="rId73" Type="http://schemas.openxmlformats.org/officeDocument/2006/relationships/ctrlProp" Target="../ctrlProps/ctrlProp105.xml"/><Relationship Id="rId78" Type="http://schemas.openxmlformats.org/officeDocument/2006/relationships/ctrlProp" Target="../ctrlProps/ctrlProp110.xml"/><Relationship Id="rId94" Type="http://schemas.openxmlformats.org/officeDocument/2006/relationships/ctrlProp" Target="../ctrlProps/ctrlProp126.xml"/><Relationship Id="rId99" Type="http://schemas.openxmlformats.org/officeDocument/2006/relationships/ctrlProp" Target="../ctrlProps/ctrlProp131.xml"/><Relationship Id="rId101" Type="http://schemas.openxmlformats.org/officeDocument/2006/relationships/ctrlProp" Target="../ctrlProps/ctrlProp133.xml"/><Relationship Id="rId122" Type="http://schemas.openxmlformats.org/officeDocument/2006/relationships/ctrlProp" Target="../ctrlProps/ctrlProp154.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268.xml"/><Relationship Id="rId21" Type="http://schemas.openxmlformats.org/officeDocument/2006/relationships/ctrlProp" Target="../ctrlProps/ctrlProp172.xml"/><Relationship Id="rId42" Type="http://schemas.openxmlformats.org/officeDocument/2006/relationships/ctrlProp" Target="../ctrlProps/ctrlProp193.xml"/><Relationship Id="rId63" Type="http://schemas.openxmlformats.org/officeDocument/2006/relationships/ctrlProp" Target="../ctrlProps/ctrlProp214.xml"/><Relationship Id="rId84" Type="http://schemas.openxmlformats.org/officeDocument/2006/relationships/ctrlProp" Target="../ctrlProps/ctrlProp235.xml"/><Relationship Id="rId16" Type="http://schemas.openxmlformats.org/officeDocument/2006/relationships/ctrlProp" Target="../ctrlProps/ctrlProp167.xml"/><Relationship Id="rId107" Type="http://schemas.openxmlformats.org/officeDocument/2006/relationships/ctrlProp" Target="../ctrlProps/ctrlProp258.xml"/><Relationship Id="rId11" Type="http://schemas.openxmlformats.org/officeDocument/2006/relationships/ctrlProp" Target="../ctrlProps/ctrlProp162.xml"/><Relationship Id="rId32" Type="http://schemas.openxmlformats.org/officeDocument/2006/relationships/ctrlProp" Target="../ctrlProps/ctrlProp183.xml"/><Relationship Id="rId37" Type="http://schemas.openxmlformats.org/officeDocument/2006/relationships/ctrlProp" Target="../ctrlProps/ctrlProp188.xml"/><Relationship Id="rId53" Type="http://schemas.openxmlformats.org/officeDocument/2006/relationships/ctrlProp" Target="../ctrlProps/ctrlProp204.xml"/><Relationship Id="rId58" Type="http://schemas.openxmlformats.org/officeDocument/2006/relationships/ctrlProp" Target="../ctrlProps/ctrlProp209.xml"/><Relationship Id="rId74" Type="http://schemas.openxmlformats.org/officeDocument/2006/relationships/ctrlProp" Target="../ctrlProps/ctrlProp225.xml"/><Relationship Id="rId79" Type="http://schemas.openxmlformats.org/officeDocument/2006/relationships/ctrlProp" Target="../ctrlProps/ctrlProp230.xml"/><Relationship Id="rId102" Type="http://schemas.openxmlformats.org/officeDocument/2006/relationships/ctrlProp" Target="../ctrlProps/ctrlProp253.xml"/><Relationship Id="rId123" Type="http://schemas.openxmlformats.org/officeDocument/2006/relationships/ctrlProp" Target="../ctrlProps/ctrlProp274.xml"/><Relationship Id="rId128" Type="http://schemas.openxmlformats.org/officeDocument/2006/relationships/ctrlProp" Target="../ctrlProps/ctrlProp279.xml"/><Relationship Id="rId5" Type="http://schemas.openxmlformats.org/officeDocument/2006/relationships/ctrlProp" Target="../ctrlProps/ctrlProp156.xml"/><Relationship Id="rId90" Type="http://schemas.openxmlformats.org/officeDocument/2006/relationships/ctrlProp" Target="../ctrlProps/ctrlProp241.xml"/><Relationship Id="rId95" Type="http://schemas.openxmlformats.org/officeDocument/2006/relationships/ctrlProp" Target="../ctrlProps/ctrlProp246.xml"/><Relationship Id="rId22" Type="http://schemas.openxmlformats.org/officeDocument/2006/relationships/ctrlProp" Target="../ctrlProps/ctrlProp173.xml"/><Relationship Id="rId27" Type="http://schemas.openxmlformats.org/officeDocument/2006/relationships/ctrlProp" Target="../ctrlProps/ctrlProp178.xml"/><Relationship Id="rId43" Type="http://schemas.openxmlformats.org/officeDocument/2006/relationships/ctrlProp" Target="../ctrlProps/ctrlProp194.xml"/><Relationship Id="rId48" Type="http://schemas.openxmlformats.org/officeDocument/2006/relationships/ctrlProp" Target="../ctrlProps/ctrlProp199.xml"/><Relationship Id="rId64" Type="http://schemas.openxmlformats.org/officeDocument/2006/relationships/ctrlProp" Target="../ctrlProps/ctrlProp215.xml"/><Relationship Id="rId69" Type="http://schemas.openxmlformats.org/officeDocument/2006/relationships/ctrlProp" Target="../ctrlProps/ctrlProp220.xml"/><Relationship Id="rId113" Type="http://schemas.openxmlformats.org/officeDocument/2006/relationships/ctrlProp" Target="../ctrlProps/ctrlProp264.xml"/><Relationship Id="rId118" Type="http://schemas.openxmlformats.org/officeDocument/2006/relationships/ctrlProp" Target="../ctrlProps/ctrlProp269.xml"/><Relationship Id="rId134" Type="http://schemas.openxmlformats.org/officeDocument/2006/relationships/ctrlProp" Target="../ctrlProps/ctrlProp285.xml"/><Relationship Id="rId80" Type="http://schemas.openxmlformats.org/officeDocument/2006/relationships/ctrlProp" Target="../ctrlProps/ctrlProp231.xml"/><Relationship Id="rId85" Type="http://schemas.openxmlformats.org/officeDocument/2006/relationships/ctrlProp" Target="../ctrlProps/ctrlProp236.xml"/><Relationship Id="rId12" Type="http://schemas.openxmlformats.org/officeDocument/2006/relationships/ctrlProp" Target="../ctrlProps/ctrlProp163.xml"/><Relationship Id="rId17" Type="http://schemas.openxmlformats.org/officeDocument/2006/relationships/ctrlProp" Target="../ctrlProps/ctrlProp168.xml"/><Relationship Id="rId33" Type="http://schemas.openxmlformats.org/officeDocument/2006/relationships/ctrlProp" Target="../ctrlProps/ctrlProp184.xml"/><Relationship Id="rId38" Type="http://schemas.openxmlformats.org/officeDocument/2006/relationships/ctrlProp" Target="../ctrlProps/ctrlProp189.xml"/><Relationship Id="rId59" Type="http://schemas.openxmlformats.org/officeDocument/2006/relationships/ctrlProp" Target="../ctrlProps/ctrlProp210.xml"/><Relationship Id="rId103" Type="http://schemas.openxmlformats.org/officeDocument/2006/relationships/ctrlProp" Target="../ctrlProps/ctrlProp254.xml"/><Relationship Id="rId108" Type="http://schemas.openxmlformats.org/officeDocument/2006/relationships/ctrlProp" Target="../ctrlProps/ctrlProp259.xml"/><Relationship Id="rId124" Type="http://schemas.openxmlformats.org/officeDocument/2006/relationships/ctrlProp" Target="../ctrlProps/ctrlProp275.xml"/><Relationship Id="rId129" Type="http://schemas.openxmlformats.org/officeDocument/2006/relationships/ctrlProp" Target="../ctrlProps/ctrlProp280.xml"/><Relationship Id="rId54" Type="http://schemas.openxmlformats.org/officeDocument/2006/relationships/ctrlProp" Target="../ctrlProps/ctrlProp205.xml"/><Relationship Id="rId70" Type="http://schemas.openxmlformats.org/officeDocument/2006/relationships/ctrlProp" Target="../ctrlProps/ctrlProp221.xml"/><Relationship Id="rId75" Type="http://schemas.openxmlformats.org/officeDocument/2006/relationships/ctrlProp" Target="../ctrlProps/ctrlProp226.xml"/><Relationship Id="rId91" Type="http://schemas.openxmlformats.org/officeDocument/2006/relationships/ctrlProp" Target="../ctrlProps/ctrlProp242.xml"/><Relationship Id="rId96"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157.xml"/><Relationship Id="rId23" Type="http://schemas.openxmlformats.org/officeDocument/2006/relationships/ctrlProp" Target="../ctrlProps/ctrlProp174.xml"/><Relationship Id="rId28" Type="http://schemas.openxmlformats.org/officeDocument/2006/relationships/ctrlProp" Target="../ctrlProps/ctrlProp179.xml"/><Relationship Id="rId49" Type="http://schemas.openxmlformats.org/officeDocument/2006/relationships/ctrlProp" Target="../ctrlProps/ctrlProp200.xml"/><Relationship Id="rId114" Type="http://schemas.openxmlformats.org/officeDocument/2006/relationships/ctrlProp" Target="../ctrlProps/ctrlProp265.xml"/><Relationship Id="rId119" Type="http://schemas.openxmlformats.org/officeDocument/2006/relationships/ctrlProp" Target="../ctrlProps/ctrlProp270.xml"/><Relationship Id="rId44" Type="http://schemas.openxmlformats.org/officeDocument/2006/relationships/ctrlProp" Target="../ctrlProps/ctrlProp195.xml"/><Relationship Id="rId60" Type="http://schemas.openxmlformats.org/officeDocument/2006/relationships/ctrlProp" Target="../ctrlProps/ctrlProp211.xml"/><Relationship Id="rId65" Type="http://schemas.openxmlformats.org/officeDocument/2006/relationships/ctrlProp" Target="../ctrlProps/ctrlProp216.xml"/><Relationship Id="rId81" Type="http://schemas.openxmlformats.org/officeDocument/2006/relationships/ctrlProp" Target="../ctrlProps/ctrlProp232.xml"/><Relationship Id="rId86" Type="http://schemas.openxmlformats.org/officeDocument/2006/relationships/ctrlProp" Target="../ctrlProps/ctrlProp237.xml"/><Relationship Id="rId130" Type="http://schemas.openxmlformats.org/officeDocument/2006/relationships/ctrlProp" Target="../ctrlProps/ctrlProp281.xml"/><Relationship Id="rId135" Type="http://schemas.openxmlformats.org/officeDocument/2006/relationships/ctrlProp" Target="../ctrlProps/ctrlProp286.xml"/><Relationship Id="rId13" Type="http://schemas.openxmlformats.org/officeDocument/2006/relationships/ctrlProp" Target="../ctrlProps/ctrlProp164.xml"/><Relationship Id="rId18" Type="http://schemas.openxmlformats.org/officeDocument/2006/relationships/ctrlProp" Target="../ctrlProps/ctrlProp169.xml"/><Relationship Id="rId39" Type="http://schemas.openxmlformats.org/officeDocument/2006/relationships/ctrlProp" Target="../ctrlProps/ctrlProp190.xml"/><Relationship Id="rId109" Type="http://schemas.openxmlformats.org/officeDocument/2006/relationships/ctrlProp" Target="../ctrlProps/ctrlProp260.xml"/><Relationship Id="rId34" Type="http://schemas.openxmlformats.org/officeDocument/2006/relationships/ctrlProp" Target="../ctrlProps/ctrlProp185.xml"/><Relationship Id="rId50" Type="http://schemas.openxmlformats.org/officeDocument/2006/relationships/ctrlProp" Target="../ctrlProps/ctrlProp201.xml"/><Relationship Id="rId55" Type="http://schemas.openxmlformats.org/officeDocument/2006/relationships/ctrlProp" Target="../ctrlProps/ctrlProp206.xml"/><Relationship Id="rId76" Type="http://schemas.openxmlformats.org/officeDocument/2006/relationships/ctrlProp" Target="../ctrlProps/ctrlProp227.xml"/><Relationship Id="rId97" Type="http://schemas.openxmlformats.org/officeDocument/2006/relationships/ctrlProp" Target="../ctrlProps/ctrlProp248.xml"/><Relationship Id="rId104" Type="http://schemas.openxmlformats.org/officeDocument/2006/relationships/ctrlProp" Target="../ctrlProps/ctrlProp255.xml"/><Relationship Id="rId120" Type="http://schemas.openxmlformats.org/officeDocument/2006/relationships/ctrlProp" Target="../ctrlProps/ctrlProp271.xml"/><Relationship Id="rId125" Type="http://schemas.openxmlformats.org/officeDocument/2006/relationships/ctrlProp" Target="../ctrlProps/ctrlProp276.xml"/><Relationship Id="rId7" Type="http://schemas.openxmlformats.org/officeDocument/2006/relationships/ctrlProp" Target="../ctrlProps/ctrlProp158.xml"/><Relationship Id="rId71" Type="http://schemas.openxmlformats.org/officeDocument/2006/relationships/ctrlProp" Target="../ctrlProps/ctrlProp222.xml"/><Relationship Id="rId92" Type="http://schemas.openxmlformats.org/officeDocument/2006/relationships/ctrlProp" Target="../ctrlProps/ctrlProp243.xml"/><Relationship Id="rId2" Type="http://schemas.openxmlformats.org/officeDocument/2006/relationships/drawing" Target="../drawings/drawing4.xml"/><Relationship Id="rId29" Type="http://schemas.openxmlformats.org/officeDocument/2006/relationships/ctrlProp" Target="../ctrlProps/ctrlProp180.xml"/><Relationship Id="rId24" Type="http://schemas.openxmlformats.org/officeDocument/2006/relationships/ctrlProp" Target="../ctrlProps/ctrlProp175.xml"/><Relationship Id="rId40" Type="http://schemas.openxmlformats.org/officeDocument/2006/relationships/ctrlProp" Target="../ctrlProps/ctrlProp191.xml"/><Relationship Id="rId45" Type="http://schemas.openxmlformats.org/officeDocument/2006/relationships/ctrlProp" Target="../ctrlProps/ctrlProp196.xml"/><Relationship Id="rId66" Type="http://schemas.openxmlformats.org/officeDocument/2006/relationships/ctrlProp" Target="../ctrlProps/ctrlProp217.xml"/><Relationship Id="rId87" Type="http://schemas.openxmlformats.org/officeDocument/2006/relationships/ctrlProp" Target="../ctrlProps/ctrlProp238.xml"/><Relationship Id="rId110" Type="http://schemas.openxmlformats.org/officeDocument/2006/relationships/ctrlProp" Target="../ctrlProps/ctrlProp261.xml"/><Relationship Id="rId115" Type="http://schemas.openxmlformats.org/officeDocument/2006/relationships/ctrlProp" Target="../ctrlProps/ctrlProp266.xml"/><Relationship Id="rId131" Type="http://schemas.openxmlformats.org/officeDocument/2006/relationships/ctrlProp" Target="../ctrlProps/ctrlProp282.xml"/><Relationship Id="rId136" Type="http://schemas.openxmlformats.org/officeDocument/2006/relationships/ctrlProp" Target="../ctrlProps/ctrlProp287.xml"/><Relationship Id="rId61" Type="http://schemas.openxmlformats.org/officeDocument/2006/relationships/ctrlProp" Target="../ctrlProps/ctrlProp212.xml"/><Relationship Id="rId82" Type="http://schemas.openxmlformats.org/officeDocument/2006/relationships/ctrlProp" Target="../ctrlProps/ctrlProp233.xml"/><Relationship Id="rId19" Type="http://schemas.openxmlformats.org/officeDocument/2006/relationships/ctrlProp" Target="../ctrlProps/ctrlProp170.xml"/><Relationship Id="rId14" Type="http://schemas.openxmlformats.org/officeDocument/2006/relationships/ctrlProp" Target="../ctrlProps/ctrlProp165.xml"/><Relationship Id="rId30" Type="http://schemas.openxmlformats.org/officeDocument/2006/relationships/ctrlProp" Target="../ctrlProps/ctrlProp181.xml"/><Relationship Id="rId35" Type="http://schemas.openxmlformats.org/officeDocument/2006/relationships/ctrlProp" Target="../ctrlProps/ctrlProp186.xml"/><Relationship Id="rId56" Type="http://schemas.openxmlformats.org/officeDocument/2006/relationships/ctrlProp" Target="../ctrlProps/ctrlProp207.xml"/><Relationship Id="rId77" Type="http://schemas.openxmlformats.org/officeDocument/2006/relationships/ctrlProp" Target="../ctrlProps/ctrlProp228.xml"/><Relationship Id="rId100" Type="http://schemas.openxmlformats.org/officeDocument/2006/relationships/ctrlProp" Target="../ctrlProps/ctrlProp251.xml"/><Relationship Id="rId105" Type="http://schemas.openxmlformats.org/officeDocument/2006/relationships/ctrlProp" Target="../ctrlProps/ctrlProp256.xml"/><Relationship Id="rId126" Type="http://schemas.openxmlformats.org/officeDocument/2006/relationships/ctrlProp" Target="../ctrlProps/ctrlProp277.xml"/><Relationship Id="rId8" Type="http://schemas.openxmlformats.org/officeDocument/2006/relationships/ctrlProp" Target="../ctrlProps/ctrlProp159.xml"/><Relationship Id="rId51" Type="http://schemas.openxmlformats.org/officeDocument/2006/relationships/ctrlProp" Target="../ctrlProps/ctrlProp202.xml"/><Relationship Id="rId72" Type="http://schemas.openxmlformats.org/officeDocument/2006/relationships/ctrlProp" Target="../ctrlProps/ctrlProp223.xml"/><Relationship Id="rId93" Type="http://schemas.openxmlformats.org/officeDocument/2006/relationships/ctrlProp" Target="../ctrlProps/ctrlProp244.xml"/><Relationship Id="rId98" Type="http://schemas.openxmlformats.org/officeDocument/2006/relationships/ctrlProp" Target="../ctrlProps/ctrlProp249.xml"/><Relationship Id="rId121" Type="http://schemas.openxmlformats.org/officeDocument/2006/relationships/ctrlProp" Target="../ctrlProps/ctrlProp272.xml"/><Relationship Id="rId3" Type="http://schemas.openxmlformats.org/officeDocument/2006/relationships/vmlDrawing" Target="../drawings/vmlDrawing3.vml"/><Relationship Id="rId25" Type="http://schemas.openxmlformats.org/officeDocument/2006/relationships/ctrlProp" Target="../ctrlProps/ctrlProp176.xml"/><Relationship Id="rId46" Type="http://schemas.openxmlformats.org/officeDocument/2006/relationships/ctrlProp" Target="../ctrlProps/ctrlProp197.xml"/><Relationship Id="rId67" Type="http://schemas.openxmlformats.org/officeDocument/2006/relationships/ctrlProp" Target="../ctrlProps/ctrlProp218.xml"/><Relationship Id="rId116" Type="http://schemas.openxmlformats.org/officeDocument/2006/relationships/ctrlProp" Target="../ctrlProps/ctrlProp267.xml"/><Relationship Id="rId137" Type="http://schemas.openxmlformats.org/officeDocument/2006/relationships/ctrlProp" Target="../ctrlProps/ctrlProp288.xml"/><Relationship Id="rId20" Type="http://schemas.openxmlformats.org/officeDocument/2006/relationships/ctrlProp" Target="../ctrlProps/ctrlProp171.xml"/><Relationship Id="rId41" Type="http://schemas.openxmlformats.org/officeDocument/2006/relationships/ctrlProp" Target="../ctrlProps/ctrlProp192.xml"/><Relationship Id="rId62" Type="http://schemas.openxmlformats.org/officeDocument/2006/relationships/ctrlProp" Target="../ctrlProps/ctrlProp213.xml"/><Relationship Id="rId83" Type="http://schemas.openxmlformats.org/officeDocument/2006/relationships/ctrlProp" Target="../ctrlProps/ctrlProp234.xml"/><Relationship Id="rId88" Type="http://schemas.openxmlformats.org/officeDocument/2006/relationships/ctrlProp" Target="../ctrlProps/ctrlProp239.xml"/><Relationship Id="rId111" Type="http://schemas.openxmlformats.org/officeDocument/2006/relationships/ctrlProp" Target="../ctrlProps/ctrlProp262.xml"/><Relationship Id="rId132" Type="http://schemas.openxmlformats.org/officeDocument/2006/relationships/ctrlProp" Target="../ctrlProps/ctrlProp283.xml"/><Relationship Id="rId15" Type="http://schemas.openxmlformats.org/officeDocument/2006/relationships/ctrlProp" Target="../ctrlProps/ctrlProp166.xml"/><Relationship Id="rId36" Type="http://schemas.openxmlformats.org/officeDocument/2006/relationships/ctrlProp" Target="../ctrlProps/ctrlProp187.xml"/><Relationship Id="rId57" Type="http://schemas.openxmlformats.org/officeDocument/2006/relationships/ctrlProp" Target="../ctrlProps/ctrlProp208.xml"/><Relationship Id="rId106" Type="http://schemas.openxmlformats.org/officeDocument/2006/relationships/ctrlProp" Target="../ctrlProps/ctrlProp257.xml"/><Relationship Id="rId127" Type="http://schemas.openxmlformats.org/officeDocument/2006/relationships/ctrlProp" Target="../ctrlProps/ctrlProp278.xml"/><Relationship Id="rId10" Type="http://schemas.openxmlformats.org/officeDocument/2006/relationships/ctrlProp" Target="../ctrlProps/ctrlProp161.xml"/><Relationship Id="rId31" Type="http://schemas.openxmlformats.org/officeDocument/2006/relationships/ctrlProp" Target="../ctrlProps/ctrlProp182.xml"/><Relationship Id="rId52" Type="http://schemas.openxmlformats.org/officeDocument/2006/relationships/ctrlProp" Target="../ctrlProps/ctrlProp203.xml"/><Relationship Id="rId73" Type="http://schemas.openxmlformats.org/officeDocument/2006/relationships/ctrlProp" Target="../ctrlProps/ctrlProp224.xml"/><Relationship Id="rId78" Type="http://schemas.openxmlformats.org/officeDocument/2006/relationships/ctrlProp" Target="../ctrlProps/ctrlProp229.xml"/><Relationship Id="rId94" Type="http://schemas.openxmlformats.org/officeDocument/2006/relationships/ctrlProp" Target="../ctrlProps/ctrlProp245.xml"/><Relationship Id="rId99" Type="http://schemas.openxmlformats.org/officeDocument/2006/relationships/ctrlProp" Target="../ctrlProps/ctrlProp250.xml"/><Relationship Id="rId101" Type="http://schemas.openxmlformats.org/officeDocument/2006/relationships/ctrlProp" Target="../ctrlProps/ctrlProp252.xml"/><Relationship Id="rId122" Type="http://schemas.openxmlformats.org/officeDocument/2006/relationships/ctrlProp" Target="../ctrlProps/ctrlProp273.xml"/><Relationship Id="rId4" Type="http://schemas.openxmlformats.org/officeDocument/2006/relationships/ctrlProp" Target="../ctrlProps/ctrlProp155.xml"/><Relationship Id="rId9" Type="http://schemas.openxmlformats.org/officeDocument/2006/relationships/ctrlProp" Target="../ctrlProps/ctrlProp160.xml"/><Relationship Id="rId26" Type="http://schemas.openxmlformats.org/officeDocument/2006/relationships/ctrlProp" Target="../ctrlProps/ctrlProp177.xml"/><Relationship Id="rId47" Type="http://schemas.openxmlformats.org/officeDocument/2006/relationships/ctrlProp" Target="../ctrlProps/ctrlProp198.xml"/><Relationship Id="rId68" Type="http://schemas.openxmlformats.org/officeDocument/2006/relationships/ctrlProp" Target="../ctrlProps/ctrlProp219.xml"/><Relationship Id="rId89" Type="http://schemas.openxmlformats.org/officeDocument/2006/relationships/ctrlProp" Target="../ctrlProps/ctrlProp240.xml"/><Relationship Id="rId112" Type="http://schemas.openxmlformats.org/officeDocument/2006/relationships/ctrlProp" Target="../ctrlProps/ctrlProp263.xml"/><Relationship Id="rId133" Type="http://schemas.openxmlformats.org/officeDocument/2006/relationships/ctrlProp" Target="../ctrlProps/ctrlProp284.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402.xml"/><Relationship Id="rId21" Type="http://schemas.openxmlformats.org/officeDocument/2006/relationships/ctrlProp" Target="../ctrlProps/ctrlProp306.xml"/><Relationship Id="rId42" Type="http://schemas.openxmlformats.org/officeDocument/2006/relationships/ctrlProp" Target="../ctrlProps/ctrlProp327.xml"/><Relationship Id="rId63" Type="http://schemas.openxmlformats.org/officeDocument/2006/relationships/ctrlProp" Target="../ctrlProps/ctrlProp348.xml"/><Relationship Id="rId84" Type="http://schemas.openxmlformats.org/officeDocument/2006/relationships/ctrlProp" Target="../ctrlProps/ctrlProp369.xml"/><Relationship Id="rId138" Type="http://schemas.openxmlformats.org/officeDocument/2006/relationships/ctrlProp" Target="../ctrlProps/ctrlProp423.xml"/><Relationship Id="rId107" Type="http://schemas.openxmlformats.org/officeDocument/2006/relationships/ctrlProp" Target="../ctrlProps/ctrlProp392.xml"/><Relationship Id="rId11" Type="http://schemas.openxmlformats.org/officeDocument/2006/relationships/ctrlProp" Target="../ctrlProps/ctrlProp296.xml"/><Relationship Id="rId32" Type="http://schemas.openxmlformats.org/officeDocument/2006/relationships/ctrlProp" Target="../ctrlProps/ctrlProp317.xml"/><Relationship Id="rId37" Type="http://schemas.openxmlformats.org/officeDocument/2006/relationships/ctrlProp" Target="../ctrlProps/ctrlProp322.xml"/><Relationship Id="rId53" Type="http://schemas.openxmlformats.org/officeDocument/2006/relationships/ctrlProp" Target="../ctrlProps/ctrlProp338.xml"/><Relationship Id="rId58" Type="http://schemas.openxmlformats.org/officeDocument/2006/relationships/ctrlProp" Target="../ctrlProps/ctrlProp343.xml"/><Relationship Id="rId74" Type="http://schemas.openxmlformats.org/officeDocument/2006/relationships/ctrlProp" Target="../ctrlProps/ctrlProp359.xml"/><Relationship Id="rId79" Type="http://schemas.openxmlformats.org/officeDocument/2006/relationships/ctrlProp" Target="../ctrlProps/ctrlProp364.xml"/><Relationship Id="rId102" Type="http://schemas.openxmlformats.org/officeDocument/2006/relationships/ctrlProp" Target="../ctrlProps/ctrlProp387.xml"/><Relationship Id="rId123" Type="http://schemas.openxmlformats.org/officeDocument/2006/relationships/ctrlProp" Target="../ctrlProps/ctrlProp408.xml"/><Relationship Id="rId128" Type="http://schemas.openxmlformats.org/officeDocument/2006/relationships/ctrlProp" Target="../ctrlProps/ctrlProp413.xml"/><Relationship Id="rId5" Type="http://schemas.openxmlformats.org/officeDocument/2006/relationships/ctrlProp" Target="../ctrlProps/ctrlProp290.xml"/><Relationship Id="rId90" Type="http://schemas.openxmlformats.org/officeDocument/2006/relationships/ctrlProp" Target="../ctrlProps/ctrlProp375.xml"/><Relationship Id="rId95" Type="http://schemas.openxmlformats.org/officeDocument/2006/relationships/ctrlProp" Target="../ctrlProps/ctrlProp380.xml"/><Relationship Id="rId22" Type="http://schemas.openxmlformats.org/officeDocument/2006/relationships/ctrlProp" Target="../ctrlProps/ctrlProp307.xml"/><Relationship Id="rId27" Type="http://schemas.openxmlformats.org/officeDocument/2006/relationships/ctrlProp" Target="../ctrlProps/ctrlProp312.xml"/><Relationship Id="rId43" Type="http://schemas.openxmlformats.org/officeDocument/2006/relationships/ctrlProp" Target="../ctrlProps/ctrlProp328.xml"/><Relationship Id="rId48" Type="http://schemas.openxmlformats.org/officeDocument/2006/relationships/ctrlProp" Target="../ctrlProps/ctrlProp333.xml"/><Relationship Id="rId64" Type="http://schemas.openxmlformats.org/officeDocument/2006/relationships/ctrlProp" Target="../ctrlProps/ctrlProp349.xml"/><Relationship Id="rId69" Type="http://schemas.openxmlformats.org/officeDocument/2006/relationships/ctrlProp" Target="../ctrlProps/ctrlProp354.xml"/><Relationship Id="rId113" Type="http://schemas.openxmlformats.org/officeDocument/2006/relationships/ctrlProp" Target="../ctrlProps/ctrlProp398.xml"/><Relationship Id="rId118" Type="http://schemas.openxmlformats.org/officeDocument/2006/relationships/ctrlProp" Target="../ctrlProps/ctrlProp403.xml"/><Relationship Id="rId134" Type="http://schemas.openxmlformats.org/officeDocument/2006/relationships/ctrlProp" Target="../ctrlProps/ctrlProp419.xml"/><Relationship Id="rId139" Type="http://schemas.openxmlformats.org/officeDocument/2006/relationships/ctrlProp" Target="../ctrlProps/ctrlProp424.xml"/><Relationship Id="rId80" Type="http://schemas.openxmlformats.org/officeDocument/2006/relationships/ctrlProp" Target="../ctrlProps/ctrlProp365.xml"/><Relationship Id="rId85" Type="http://schemas.openxmlformats.org/officeDocument/2006/relationships/ctrlProp" Target="../ctrlProps/ctrlProp370.xml"/><Relationship Id="rId12" Type="http://schemas.openxmlformats.org/officeDocument/2006/relationships/ctrlProp" Target="../ctrlProps/ctrlProp297.xml"/><Relationship Id="rId17" Type="http://schemas.openxmlformats.org/officeDocument/2006/relationships/ctrlProp" Target="../ctrlProps/ctrlProp302.xml"/><Relationship Id="rId33" Type="http://schemas.openxmlformats.org/officeDocument/2006/relationships/ctrlProp" Target="../ctrlProps/ctrlProp318.xml"/><Relationship Id="rId38" Type="http://schemas.openxmlformats.org/officeDocument/2006/relationships/ctrlProp" Target="../ctrlProps/ctrlProp323.xml"/><Relationship Id="rId59" Type="http://schemas.openxmlformats.org/officeDocument/2006/relationships/ctrlProp" Target="../ctrlProps/ctrlProp344.xml"/><Relationship Id="rId103" Type="http://schemas.openxmlformats.org/officeDocument/2006/relationships/ctrlProp" Target="../ctrlProps/ctrlProp388.xml"/><Relationship Id="rId108" Type="http://schemas.openxmlformats.org/officeDocument/2006/relationships/ctrlProp" Target="../ctrlProps/ctrlProp393.xml"/><Relationship Id="rId124" Type="http://schemas.openxmlformats.org/officeDocument/2006/relationships/ctrlProp" Target="../ctrlProps/ctrlProp409.xml"/><Relationship Id="rId129" Type="http://schemas.openxmlformats.org/officeDocument/2006/relationships/ctrlProp" Target="../ctrlProps/ctrlProp414.xml"/><Relationship Id="rId54" Type="http://schemas.openxmlformats.org/officeDocument/2006/relationships/ctrlProp" Target="../ctrlProps/ctrlProp339.xml"/><Relationship Id="rId70" Type="http://schemas.openxmlformats.org/officeDocument/2006/relationships/ctrlProp" Target="../ctrlProps/ctrlProp355.xml"/><Relationship Id="rId75" Type="http://schemas.openxmlformats.org/officeDocument/2006/relationships/ctrlProp" Target="../ctrlProps/ctrlProp360.xml"/><Relationship Id="rId91" Type="http://schemas.openxmlformats.org/officeDocument/2006/relationships/ctrlProp" Target="../ctrlProps/ctrlProp376.xml"/><Relationship Id="rId96" Type="http://schemas.openxmlformats.org/officeDocument/2006/relationships/ctrlProp" Target="../ctrlProps/ctrlProp381.xml"/><Relationship Id="rId140" Type="http://schemas.openxmlformats.org/officeDocument/2006/relationships/ctrlProp" Target="../ctrlProps/ctrlProp425.xml"/><Relationship Id="rId1" Type="http://schemas.openxmlformats.org/officeDocument/2006/relationships/printerSettings" Target="../printerSettings/printerSettings6.bin"/><Relationship Id="rId6" Type="http://schemas.openxmlformats.org/officeDocument/2006/relationships/ctrlProp" Target="../ctrlProps/ctrlProp291.xml"/><Relationship Id="rId23" Type="http://schemas.openxmlformats.org/officeDocument/2006/relationships/ctrlProp" Target="../ctrlProps/ctrlProp308.xml"/><Relationship Id="rId28" Type="http://schemas.openxmlformats.org/officeDocument/2006/relationships/ctrlProp" Target="../ctrlProps/ctrlProp313.xml"/><Relationship Id="rId49" Type="http://schemas.openxmlformats.org/officeDocument/2006/relationships/ctrlProp" Target="../ctrlProps/ctrlProp334.xml"/><Relationship Id="rId114" Type="http://schemas.openxmlformats.org/officeDocument/2006/relationships/ctrlProp" Target="../ctrlProps/ctrlProp399.xml"/><Relationship Id="rId119" Type="http://schemas.openxmlformats.org/officeDocument/2006/relationships/ctrlProp" Target="../ctrlProps/ctrlProp404.xml"/><Relationship Id="rId44" Type="http://schemas.openxmlformats.org/officeDocument/2006/relationships/ctrlProp" Target="../ctrlProps/ctrlProp329.xml"/><Relationship Id="rId60" Type="http://schemas.openxmlformats.org/officeDocument/2006/relationships/ctrlProp" Target="../ctrlProps/ctrlProp345.xml"/><Relationship Id="rId65" Type="http://schemas.openxmlformats.org/officeDocument/2006/relationships/ctrlProp" Target="../ctrlProps/ctrlProp350.xml"/><Relationship Id="rId81" Type="http://schemas.openxmlformats.org/officeDocument/2006/relationships/ctrlProp" Target="../ctrlProps/ctrlProp366.xml"/><Relationship Id="rId86" Type="http://schemas.openxmlformats.org/officeDocument/2006/relationships/ctrlProp" Target="../ctrlProps/ctrlProp371.xml"/><Relationship Id="rId130" Type="http://schemas.openxmlformats.org/officeDocument/2006/relationships/ctrlProp" Target="../ctrlProps/ctrlProp415.xml"/><Relationship Id="rId135" Type="http://schemas.openxmlformats.org/officeDocument/2006/relationships/ctrlProp" Target="../ctrlProps/ctrlProp420.xml"/><Relationship Id="rId13" Type="http://schemas.openxmlformats.org/officeDocument/2006/relationships/ctrlProp" Target="../ctrlProps/ctrlProp298.xml"/><Relationship Id="rId18" Type="http://schemas.openxmlformats.org/officeDocument/2006/relationships/ctrlProp" Target="../ctrlProps/ctrlProp303.xml"/><Relationship Id="rId39" Type="http://schemas.openxmlformats.org/officeDocument/2006/relationships/ctrlProp" Target="../ctrlProps/ctrlProp324.xml"/><Relationship Id="rId109" Type="http://schemas.openxmlformats.org/officeDocument/2006/relationships/ctrlProp" Target="../ctrlProps/ctrlProp394.xml"/><Relationship Id="rId34" Type="http://schemas.openxmlformats.org/officeDocument/2006/relationships/ctrlProp" Target="../ctrlProps/ctrlProp319.xml"/><Relationship Id="rId50" Type="http://schemas.openxmlformats.org/officeDocument/2006/relationships/ctrlProp" Target="../ctrlProps/ctrlProp335.xml"/><Relationship Id="rId55" Type="http://schemas.openxmlformats.org/officeDocument/2006/relationships/ctrlProp" Target="../ctrlProps/ctrlProp340.xml"/><Relationship Id="rId76" Type="http://schemas.openxmlformats.org/officeDocument/2006/relationships/ctrlProp" Target="../ctrlProps/ctrlProp361.xml"/><Relationship Id="rId97" Type="http://schemas.openxmlformats.org/officeDocument/2006/relationships/ctrlProp" Target="../ctrlProps/ctrlProp382.xml"/><Relationship Id="rId104" Type="http://schemas.openxmlformats.org/officeDocument/2006/relationships/ctrlProp" Target="../ctrlProps/ctrlProp389.xml"/><Relationship Id="rId120" Type="http://schemas.openxmlformats.org/officeDocument/2006/relationships/ctrlProp" Target="../ctrlProps/ctrlProp405.xml"/><Relationship Id="rId125" Type="http://schemas.openxmlformats.org/officeDocument/2006/relationships/ctrlProp" Target="../ctrlProps/ctrlProp410.xml"/><Relationship Id="rId141" Type="http://schemas.openxmlformats.org/officeDocument/2006/relationships/ctrlProp" Target="../ctrlProps/ctrlProp426.xml"/><Relationship Id="rId7" Type="http://schemas.openxmlformats.org/officeDocument/2006/relationships/ctrlProp" Target="../ctrlProps/ctrlProp292.xml"/><Relationship Id="rId71" Type="http://schemas.openxmlformats.org/officeDocument/2006/relationships/ctrlProp" Target="../ctrlProps/ctrlProp356.xml"/><Relationship Id="rId92" Type="http://schemas.openxmlformats.org/officeDocument/2006/relationships/ctrlProp" Target="../ctrlProps/ctrlProp377.xml"/><Relationship Id="rId2" Type="http://schemas.openxmlformats.org/officeDocument/2006/relationships/drawing" Target="../drawings/drawing5.xml"/><Relationship Id="rId29" Type="http://schemas.openxmlformats.org/officeDocument/2006/relationships/ctrlProp" Target="../ctrlProps/ctrlProp314.xml"/><Relationship Id="rId24" Type="http://schemas.openxmlformats.org/officeDocument/2006/relationships/ctrlProp" Target="../ctrlProps/ctrlProp309.xml"/><Relationship Id="rId40" Type="http://schemas.openxmlformats.org/officeDocument/2006/relationships/ctrlProp" Target="../ctrlProps/ctrlProp325.xml"/><Relationship Id="rId45" Type="http://schemas.openxmlformats.org/officeDocument/2006/relationships/ctrlProp" Target="../ctrlProps/ctrlProp330.xml"/><Relationship Id="rId66" Type="http://schemas.openxmlformats.org/officeDocument/2006/relationships/ctrlProp" Target="../ctrlProps/ctrlProp351.xml"/><Relationship Id="rId87" Type="http://schemas.openxmlformats.org/officeDocument/2006/relationships/ctrlProp" Target="../ctrlProps/ctrlProp372.xml"/><Relationship Id="rId110" Type="http://schemas.openxmlformats.org/officeDocument/2006/relationships/ctrlProp" Target="../ctrlProps/ctrlProp395.xml"/><Relationship Id="rId115" Type="http://schemas.openxmlformats.org/officeDocument/2006/relationships/ctrlProp" Target="../ctrlProps/ctrlProp400.xml"/><Relationship Id="rId131" Type="http://schemas.openxmlformats.org/officeDocument/2006/relationships/ctrlProp" Target="../ctrlProps/ctrlProp416.xml"/><Relationship Id="rId136" Type="http://schemas.openxmlformats.org/officeDocument/2006/relationships/ctrlProp" Target="../ctrlProps/ctrlProp421.xml"/><Relationship Id="rId61" Type="http://schemas.openxmlformats.org/officeDocument/2006/relationships/ctrlProp" Target="../ctrlProps/ctrlProp346.xml"/><Relationship Id="rId82" Type="http://schemas.openxmlformats.org/officeDocument/2006/relationships/ctrlProp" Target="../ctrlProps/ctrlProp367.xml"/><Relationship Id="rId19" Type="http://schemas.openxmlformats.org/officeDocument/2006/relationships/ctrlProp" Target="../ctrlProps/ctrlProp304.xml"/><Relationship Id="rId14" Type="http://schemas.openxmlformats.org/officeDocument/2006/relationships/ctrlProp" Target="../ctrlProps/ctrlProp299.xml"/><Relationship Id="rId30" Type="http://schemas.openxmlformats.org/officeDocument/2006/relationships/ctrlProp" Target="../ctrlProps/ctrlProp315.xml"/><Relationship Id="rId35" Type="http://schemas.openxmlformats.org/officeDocument/2006/relationships/ctrlProp" Target="../ctrlProps/ctrlProp320.xml"/><Relationship Id="rId56" Type="http://schemas.openxmlformats.org/officeDocument/2006/relationships/ctrlProp" Target="../ctrlProps/ctrlProp341.xml"/><Relationship Id="rId77" Type="http://schemas.openxmlformats.org/officeDocument/2006/relationships/ctrlProp" Target="../ctrlProps/ctrlProp362.xml"/><Relationship Id="rId100" Type="http://schemas.openxmlformats.org/officeDocument/2006/relationships/ctrlProp" Target="../ctrlProps/ctrlProp385.xml"/><Relationship Id="rId105" Type="http://schemas.openxmlformats.org/officeDocument/2006/relationships/ctrlProp" Target="../ctrlProps/ctrlProp390.xml"/><Relationship Id="rId126" Type="http://schemas.openxmlformats.org/officeDocument/2006/relationships/ctrlProp" Target="../ctrlProps/ctrlProp411.xml"/><Relationship Id="rId8" Type="http://schemas.openxmlformats.org/officeDocument/2006/relationships/ctrlProp" Target="../ctrlProps/ctrlProp293.xml"/><Relationship Id="rId51" Type="http://schemas.openxmlformats.org/officeDocument/2006/relationships/ctrlProp" Target="../ctrlProps/ctrlProp336.xml"/><Relationship Id="rId72" Type="http://schemas.openxmlformats.org/officeDocument/2006/relationships/ctrlProp" Target="../ctrlProps/ctrlProp357.xml"/><Relationship Id="rId93" Type="http://schemas.openxmlformats.org/officeDocument/2006/relationships/ctrlProp" Target="../ctrlProps/ctrlProp378.xml"/><Relationship Id="rId98" Type="http://schemas.openxmlformats.org/officeDocument/2006/relationships/ctrlProp" Target="../ctrlProps/ctrlProp383.xml"/><Relationship Id="rId121" Type="http://schemas.openxmlformats.org/officeDocument/2006/relationships/ctrlProp" Target="../ctrlProps/ctrlProp406.xml"/><Relationship Id="rId142" Type="http://schemas.openxmlformats.org/officeDocument/2006/relationships/ctrlProp" Target="../ctrlProps/ctrlProp427.xml"/><Relationship Id="rId3" Type="http://schemas.openxmlformats.org/officeDocument/2006/relationships/vmlDrawing" Target="../drawings/vmlDrawing4.vml"/><Relationship Id="rId25" Type="http://schemas.openxmlformats.org/officeDocument/2006/relationships/ctrlProp" Target="../ctrlProps/ctrlProp310.xml"/><Relationship Id="rId46" Type="http://schemas.openxmlformats.org/officeDocument/2006/relationships/ctrlProp" Target="../ctrlProps/ctrlProp331.xml"/><Relationship Id="rId67" Type="http://schemas.openxmlformats.org/officeDocument/2006/relationships/ctrlProp" Target="../ctrlProps/ctrlProp352.xml"/><Relationship Id="rId116" Type="http://schemas.openxmlformats.org/officeDocument/2006/relationships/ctrlProp" Target="../ctrlProps/ctrlProp401.xml"/><Relationship Id="rId137" Type="http://schemas.openxmlformats.org/officeDocument/2006/relationships/ctrlProp" Target="../ctrlProps/ctrlProp422.xml"/><Relationship Id="rId20" Type="http://schemas.openxmlformats.org/officeDocument/2006/relationships/ctrlProp" Target="../ctrlProps/ctrlProp305.xml"/><Relationship Id="rId41" Type="http://schemas.openxmlformats.org/officeDocument/2006/relationships/ctrlProp" Target="../ctrlProps/ctrlProp326.xml"/><Relationship Id="rId62" Type="http://schemas.openxmlformats.org/officeDocument/2006/relationships/ctrlProp" Target="../ctrlProps/ctrlProp347.xml"/><Relationship Id="rId83" Type="http://schemas.openxmlformats.org/officeDocument/2006/relationships/ctrlProp" Target="../ctrlProps/ctrlProp368.xml"/><Relationship Id="rId88" Type="http://schemas.openxmlformats.org/officeDocument/2006/relationships/ctrlProp" Target="../ctrlProps/ctrlProp373.xml"/><Relationship Id="rId111" Type="http://schemas.openxmlformats.org/officeDocument/2006/relationships/ctrlProp" Target="../ctrlProps/ctrlProp396.xml"/><Relationship Id="rId132" Type="http://schemas.openxmlformats.org/officeDocument/2006/relationships/ctrlProp" Target="../ctrlProps/ctrlProp417.xml"/><Relationship Id="rId15" Type="http://schemas.openxmlformats.org/officeDocument/2006/relationships/ctrlProp" Target="../ctrlProps/ctrlProp300.xml"/><Relationship Id="rId36" Type="http://schemas.openxmlformats.org/officeDocument/2006/relationships/ctrlProp" Target="../ctrlProps/ctrlProp321.xml"/><Relationship Id="rId57" Type="http://schemas.openxmlformats.org/officeDocument/2006/relationships/ctrlProp" Target="../ctrlProps/ctrlProp342.xml"/><Relationship Id="rId106" Type="http://schemas.openxmlformats.org/officeDocument/2006/relationships/ctrlProp" Target="../ctrlProps/ctrlProp391.xml"/><Relationship Id="rId127" Type="http://schemas.openxmlformats.org/officeDocument/2006/relationships/ctrlProp" Target="../ctrlProps/ctrlProp412.xml"/><Relationship Id="rId10" Type="http://schemas.openxmlformats.org/officeDocument/2006/relationships/ctrlProp" Target="../ctrlProps/ctrlProp295.xml"/><Relationship Id="rId31" Type="http://schemas.openxmlformats.org/officeDocument/2006/relationships/ctrlProp" Target="../ctrlProps/ctrlProp316.xml"/><Relationship Id="rId52" Type="http://schemas.openxmlformats.org/officeDocument/2006/relationships/ctrlProp" Target="../ctrlProps/ctrlProp337.xml"/><Relationship Id="rId73" Type="http://schemas.openxmlformats.org/officeDocument/2006/relationships/ctrlProp" Target="../ctrlProps/ctrlProp358.xml"/><Relationship Id="rId78" Type="http://schemas.openxmlformats.org/officeDocument/2006/relationships/ctrlProp" Target="../ctrlProps/ctrlProp363.xml"/><Relationship Id="rId94" Type="http://schemas.openxmlformats.org/officeDocument/2006/relationships/ctrlProp" Target="../ctrlProps/ctrlProp379.xml"/><Relationship Id="rId99" Type="http://schemas.openxmlformats.org/officeDocument/2006/relationships/ctrlProp" Target="../ctrlProps/ctrlProp384.xml"/><Relationship Id="rId101" Type="http://schemas.openxmlformats.org/officeDocument/2006/relationships/ctrlProp" Target="../ctrlProps/ctrlProp386.xml"/><Relationship Id="rId122" Type="http://schemas.openxmlformats.org/officeDocument/2006/relationships/ctrlProp" Target="../ctrlProps/ctrlProp407.xml"/><Relationship Id="rId4" Type="http://schemas.openxmlformats.org/officeDocument/2006/relationships/ctrlProp" Target="../ctrlProps/ctrlProp289.xml"/><Relationship Id="rId9" Type="http://schemas.openxmlformats.org/officeDocument/2006/relationships/ctrlProp" Target="../ctrlProps/ctrlProp294.xml"/><Relationship Id="rId26" Type="http://schemas.openxmlformats.org/officeDocument/2006/relationships/ctrlProp" Target="../ctrlProps/ctrlProp311.xml"/><Relationship Id="rId47" Type="http://schemas.openxmlformats.org/officeDocument/2006/relationships/ctrlProp" Target="../ctrlProps/ctrlProp332.xml"/><Relationship Id="rId68" Type="http://schemas.openxmlformats.org/officeDocument/2006/relationships/ctrlProp" Target="../ctrlProps/ctrlProp353.xml"/><Relationship Id="rId89" Type="http://schemas.openxmlformats.org/officeDocument/2006/relationships/ctrlProp" Target="../ctrlProps/ctrlProp374.xml"/><Relationship Id="rId112" Type="http://schemas.openxmlformats.org/officeDocument/2006/relationships/ctrlProp" Target="../ctrlProps/ctrlProp397.xml"/><Relationship Id="rId133" Type="http://schemas.openxmlformats.org/officeDocument/2006/relationships/ctrlProp" Target="../ctrlProps/ctrlProp418.xml"/><Relationship Id="rId16" Type="http://schemas.openxmlformats.org/officeDocument/2006/relationships/ctrlProp" Target="../ctrlProps/ctrlProp301.xml"/></Relationships>
</file>

<file path=xl/worksheets/_rels/sheet7.xml.rels><?xml version="1.0" encoding="UTF-8" standalone="yes"?>
<Relationships xmlns="http://schemas.openxmlformats.org/package/2006/relationships"><Relationship Id="rId117" Type="http://schemas.openxmlformats.org/officeDocument/2006/relationships/ctrlProp" Target="../ctrlProps/ctrlProp541.xml"/><Relationship Id="rId21" Type="http://schemas.openxmlformats.org/officeDocument/2006/relationships/ctrlProp" Target="../ctrlProps/ctrlProp445.xml"/><Relationship Id="rId42" Type="http://schemas.openxmlformats.org/officeDocument/2006/relationships/ctrlProp" Target="../ctrlProps/ctrlProp466.xml"/><Relationship Id="rId63" Type="http://schemas.openxmlformats.org/officeDocument/2006/relationships/ctrlProp" Target="../ctrlProps/ctrlProp487.xml"/><Relationship Id="rId84" Type="http://schemas.openxmlformats.org/officeDocument/2006/relationships/ctrlProp" Target="../ctrlProps/ctrlProp508.xml"/><Relationship Id="rId138" Type="http://schemas.openxmlformats.org/officeDocument/2006/relationships/ctrlProp" Target="../ctrlProps/ctrlProp562.xml"/><Relationship Id="rId16" Type="http://schemas.openxmlformats.org/officeDocument/2006/relationships/ctrlProp" Target="../ctrlProps/ctrlProp440.xml"/><Relationship Id="rId107" Type="http://schemas.openxmlformats.org/officeDocument/2006/relationships/ctrlProp" Target="../ctrlProps/ctrlProp531.xml"/><Relationship Id="rId11" Type="http://schemas.openxmlformats.org/officeDocument/2006/relationships/ctrlProp" Target="../ctrlProps/ctrlProp435.xml"/><Relationship Id="rId32" Type="http://schemas.openxmlformats.org/officeDocument/2006/relationships/ctrlProp" Target="../ctrlProps/ctrlProp456.xml"/><Relationship Id="rId37" Type="http://schemas.openxmlformats.org/officeDocument/2006/relationships/ctrlProp" Target="../ctrlProps/ctrlProp461.xml"/><Relationship Id="rId53" Type="http://schemas.openxmlformats.org/officeDocument/2006/relationships/ctrlProp" Target="../ctrlProps/ctrlProp477.xml"/><Relationship Id="rId58" Type="http://schemas.openxmlformats.org/officeDocument/2006/relationships/ctrlProp" Target="../ctrlProps/ctrlProp482.xml"/><Relationship Id="rId74" Type="http://schemas.openxmlformats.org/officeDocument/2006/relationships/ctrlProp" Target="../ctrlProps/ctrlProp498.xml"/><Relationship Id="rId79" Type="http://schemas.openxmlformats.org/officeDocument/2006/relationships/ctrlProp" Target="../ctrlProps/ctrlProp503.xml"/><Relationship Id="rId102" Type="http://schemas.openxmlformats.org/officeDocument/2006/relationships/ctrlProp" Target="../ctrlProps/ctrlProp526.xml"/><Relationship Id="rId123" Type="http://schemas.openxmlformats.org/officeDocument/2006/relationships/ctrlProp" Target="../ctrlProps/ctrlProp547.xml"/><Relationship Id="rId128" Type="http://schemas.openxmlformats.org/officeDocument/2006/relationships/ctrlProp" Target="../ctrlProps/ctrlProp552.xml"/><Relationship Id="rId5" Type="http://schemas.openxmlformats.org/officeDocument/2006/relationships/ctrlProp" Target="../ctrlProps/ctrlProp429.xml"/><Relationship Id="rId90" Type="http://schemas.openxmlformats.org/officeDocument/2006/relationships/ctrlProp" Target="../ctrlProps/ctrlProp514.xml"/><Relationship Id="rId95" Type="http://schemas.openxmlformats.org/officeDocument/2006/relationships/ctrlProp" Target="../ctrlProps/ctrlProp519.xml"/><Relationship Id="rId22" Type="http://schemas.openxmlformats.org/officeDocument/2006/relationships/ctrlProp" Target="../ctrlProps/ctrlProp446.xml"/><Relationship Id="rId27" Type="http://schemas.openxmlformats.org/officeDocument/2006/relationships/ctrlProp" Target="../ctrlProps/ctrlProp451.xml"/><Relationship Id="rId43" Type="http://schemas.openxmlformats.org/officeDocument/2006/relationships/ctrlProp" Target="../ctrlProps/ctrlProp467.xml"/><Relationship Id="rId48" Type="http://schemas.openxmlformats.org/officeDocument/2006/relationships/ctrlProp" Target="../ctrlProps/ctrlProp472.xml"/><Relationship Id="rId64" Type="http://schemas.openxmlformats.org/officeDocument/2006/relationships/ctrlProp" Target="../ctrlProps/ctrlProp488.xml"/><Relationship Id="rId69" Type="http://schemas.openxmlformats.org/officeDocument/2006/relationships/ctrlProp" Target="../ctrlProps/ctrlProp493.xml"/><Relationship Id="rId113" Type="http://schemas.openxmlformats.org/officeDocument/2006/relationships/ctrlProp" Target="../ctrlProps/ctrlProp537.xml"/><Relationship Id="rId118" Type="http://schemas.openxmlformats.org/officeDocument/2006/relationships/ctrlProp" Target="../ctrlProps/ctrlProp542.xml"/><Relationship Id="rId134" Type="http://schemas.openxmlformats.org/officeDocument/2006/relationships/ctrlProp" Target="../ctrlProps/ctrlProp558.xml"/><Relationship Id="rId80" Type="http://schemas.openxmlformats.org/officeDocument/2006/relationships/ctrlProp" Target="../ctrlProps/ctrlProp504.xml"/><Relationship Id="rId85" Type="http://schemas.openxmlformats.org/officeDocument/2006/relationships/ctrlProp" Target="../ctrlProps/ctrlProp509.xml"/><Relationship Id="rId12" Type="http://schemas.openxmlformats.org/officeDocument/2006/relationships/ctrlProp" Target="../ctrlProps/ctrlProp436.xml"/><Relationship Id="rId17" Type="http://schemas.openxmlformats.org/officeDocument/2006/relationships/ctrlProp" Target="../ctrlProps/ctrlProp441.xml"/><Relationship Id="rId33" Type="http://schemas.openxmlformats.org/officeDocument/2006/relationships/ctrlProp" Target="../ctrlProps/ctrlProp457.xml"/><Relationship Id="rId38" Type="http://schemas.openxmlformats.org/officeDocument/2006/relationships/ctrlProp" Target="../ctrlProps/ctrlProp462.xml"/><Relationship Id="rId59" Type="http://schemas.openxmlformats.org/officeDocument/2006/relationships/ctrlProp" Target="../ctrlProps/ctrlProp483.xml"/><Relationship Id="rId103" Type="http://schemas.openxmlformats.org/officeDocument/2006/relationships/ctrlProp" Target="../ctrlProps/ctrlProp527.xml"/><Relationship Id="rId108" Type="http://schemas.openxmlformats.org/officeDocument/2006/relationships/ctrlProp" Target="../ctrlProps/ctrlProp532.xml"/><Relationship Id="rId124" Type="http://schemas.openxmlformats.org/officeDocument/2006/relationships/ctrlProp" Target="../ctrlProps/ctrlProp548.xml"/><Relationship Id="rId129" Type="http://schemas.openxmlformats.org/officeDocument/2006/relationships/ctrlProp" Target="../ctrlProps/ctrlProp553.xml"/><Relationship Id="rId54" Type="http://schemas.openxmlformats.org/officeDocument/2006/relationships/ctrlProp" Target="../ctrlProps/ctrlProp478.xml"/><Relationship Id="rId70" Type="http://schemas.openxmlformats.org/officeDocument/2006/relationships/ctrlProp" Target="../ctrlProps/ctrlProp494.xml"/><Relationship Id="rId75" Type="http://schemas.openxmlformats.org/officeDocument/2006/relationships/ctrlProp" Target="../ctrlProps/ctrlProp499.xml"/><Relationship Id="rId91" Type="http://schemas.openxmlformats.org/officeDocument/2006/relationships/ctrlProp" Target="../ctrlProps/ctrlProp515.xml"/><Relationship Id="rId96" Type="http://schemas.openxmlformats.org/officeDocument/2006/relationships/ctrlProp" Target="../ctrlProps/ctrlProp520.xml"/><Relationship Id="rId1" Type="http://schemas.openxmlformats.org/officeDocument/2006/relationships/printerSettings" Target="../printerSettings/printerSettings7.bin"/><Relationship Id="rId6" Type="http://schemas.openxmlformats.org/officeDocument/2006/relationships/ctrlProp" Target="../ctrlProps/ctrlProp430.xml"/><Relationship Id="rId23" Type="http://schemas.openxmlformats.org/officeDocument/2006/relationships/ctrlProp" Target="../ctrlProps/ctrlProp447.xml"/><Relationship Id="rId28" Type="http://schemas.openxmlformats.org/officeDocument/2006/relationships/ctrlProp" Target="../ctrlProps/ctrlProp452.xml"/><Relationship Id="rId49" Type="http://schemas.openxmlformats.org/officeDocument/2006/relationships/ctrlProp" Target="../ctrlProps/ctrlProp473.xml"/><Relationship Id="rId114" Type="http://schemas.openxmlformats.org/officeDocument/2006/relationships/ctrlProp" Target="../ctrlProps/ctrlProp538.xml"/><Relationship Id="rId119" Type="http://schemas.openxmlformats.org/officeDocument/2006/relationships/ctrlProp" Target="../ctrlProps/ctrlProp543.xml"/><Relationship Id="rId44" Type="http://schemas.openxmlformats.org/officeDocument/2006/relationships/ctrlProp" Target="../ctrlProps/ctrlProp468.xml"/><Relationship Id="rId60" Type="http://schemas.openxmlformats.org/officeDocument/2006/relationships/ctrlProp" Target="../ctrlProps/ctrlProp484.xml"/><Relationship Id="rId65" Type="http://schemas.openxmlformats.org/officeDocument/2006/relationships/ctrlProp" Target="../ctrlProps/ctrlProp489.xml"/><Relationship Id="rId81" Type="http://schemas.openxmlformats.org/officeDocument/2006/relationships/ctrlProp" Target="../ctrlProps/ctrlProp505.xml"/><Relationship Id="rId86" Type="http://schemas.openxmlformats.org/officeDocument/2006/relationships/ctrlProp" Target="../ctrlProps/ctrlProp510.xml"/><Relationship Id="rId130" Type="http://schemas.openxmlformats.org/officeDocument/2006/relationships/ctrlProp" Target="../ctrlProps/ctrlProp554.xml"/><Relationship Id="rId135" Type="http://schemas.openxmlformats.org/officeDocument/2006/relationships/ctrlProp" Target="../ctrlProps/ctrlProp559.xml"/><Relationship Id="rId13" Type="http://schemas.openxmlformats.org/officeDocument/2006/relationships/ctrlProp" Target="../ctrlProps/ctrlProp437.xml"/><Relationship Id="rId18" Type="http://schemas.openxmlformats.org/officeDocument/2006/relationships/ctrlProp" Target="../ctrlProps/ctrlProp442.xml"/><Relationship Id="rId39" Type="http://schemas.openxmlformats.org/officeDocument/2006/relationships/ctrlProp" Target="../ctrlProps/ctrlProp463.xml"/><Relationship Id="rId109" Type="http://schemas.openxmlformats.org/officeDocument/2006/relationships/ctrlProp" Target="../ctrlProps/ctrlProp533.xml"/><Relationship Id="rId34" Type="http://schemas.openxmlformats.org/officeDocument/2006/relationships/ctrlProp" Target="../ctrlProps/ctrlProp458.xml"/><Relationship Id="rId50" Type="http://schemas.openxmlformats.org/officeDocument/2006/relationships/ctrlProp" Target="../ctrlProps/ctrlProp474.xml"/><Relationship Id="rId55" Type="http://schemas.openxmlformats.org/officeDocument/2006/relationships/ctrlProp" Target="../ctrlProps/ctrlProp479.xml"/><Relationship Id="rId76" Type="http://schemas.openxmlformats.org/officeDocument/2006/relationships/ctrlProp" Target="../ctrlProps/ctrlProp500.xml"/><Relationship Id="rId97" Type="http://schemas.openxmlformats.org/officeDocument/2006/relationships/ctrlProp" Target="../ctrlProps/ctrlProp521.xml"/><Relationship Id="rId104" Type="http://schemas.openxmlformats.org/officeDocument/2006/relationships/ctrlProp" Target="../ctrlProps/ctrlProp528.xml"/><Relationship Id="rId120" Type="http://schemas.openxmlformats.org/officeDocument/2006/relationships/ctrlProp" Target="../ctrlProps/ctrlProp544.xml"/><Relationship Id="rId125" Type="http://schemas.openxmlformats.org/officeDocument/2006/relationships/ctrlProp" Target="../ctrlProps/ctrlProp549.xml"/><Relationship Id="rId7" Type="http://schemas.openxmlformats.org/officeDocument/2006/relationships/ctrlProp" Target="../ctrlProps/ctrlProp431.xml"/><Relationship Id="rId71" Type="http://schemas.openxmlformats.org/officeDocument/2006/relationships/ctrlProp" Target="../ctrlProps/ctrlProp495.xml"/><Relationship Id="rId92" Type="http://schemas.openxmlformats.org/officeDocument/2006/relationships/ctrlProp" Target="../ctrlProps/ctrlProp516.xml"/><Relationship Id="rId2" Type="http://schemas.openxmlformats.org/officeDocument/2006/relationships/drawing" Target="../drawings/drawing6.xml"/><Relationship Id="rId29" Type="http://schemas.openxmlformats.org/officeDocument/2006/relationships/ctrlProp" Target="../ctrlProps/ctrlProp453.xml"/><Relationship Id="rId24" Type="http://schemas.openxmlformats.org/officeDocument/2006/relationships/ctrlProp" Target="../ctrlProps/ctrlProp448.xml"/><Relationship Id="rId40" Type="http://schemas.openxmlformats.org/officeDocument/2006/relationships/ctrlProp" Target="../ctrlProps/ctrlProp464.xml"/><Relationship Id="rId45" Type="http://schemas.openxmlformats.org/officeDocument/2006/relationships/ctrlProp" Target="../ctrlProps/ctrlProp469.xml"/><Relationship Id="rId66" Type="http://schemas.openxmlformats.org/officeDocument/2006/relationships/ctrlProp" Target="../ctrlProps/ctrlProp490.xml"/><Relationship Id="rId87" Type="http://schemas.openxmlformats.org/officeDocument/2006/relationships/ctrlProp" Target="../ctrlProps/ctrlProp511.xml"/><Relationship Id="rId110" Type="http://schemas.openxmlformats.org/officeDocument/2006/relationships/ctrlProp" Target="../ctrlProps/ctrlProp534.xml"/><Relationship Id="rId115" Type="http://schemas.openxmlformats.org/officeDocument/2006/relationships/ctrlProp" Target="../ctrlProps/ctrlProp539.xml"/><Relationship Id="rId131" Type="http://schemas.openxmlformats.org/officeDocument/2006/relationships/ctrlProp" Target="../ctrlProps/ctrlProp555.xml"/><Relationship Id="rId136" Type="http://schemas.openxmlformats.org/officeDocument/2006/relationships/ctrlProp" Target="../ctrlProps/ctrlProp560.xml"/><Relationship Id="rId61" Type="http://schemas.openxmlformats.org/officeDocument/2006/relationships/ctrlProp" Target="../ctrlProps/ctrlProp485.xml"/><Relationship Id="rId82" Type="http://schemas.openxmlformats.org/officeDocument/2006/relationships/ctrlProp" Target="../ctrlProps/ctrlProp506.xml"/><Relationship Id="rId19" Type="http://schemas.openxmlformats.org/officeDocument/2006/relationships/ctrlProp" Target="../ctrlProps/ctrlProp443.xml"/><Relationship Id="rId14" Type="http://schemas.openxmlformats.org/officeDocument/2006/relationships/ctrlProp" Target="../ctrlProps/ctrlProp438.xml"/><Relationship Id="rId30" Type="http://schemas.openxmlformats.org/officeDocument/2006/relationships/ctrlProp" Target="../ctrlProps/ctrlProp454.xml"/><Relationship Id="rId35" Type="http://schemas.openxmlformats.org/officeDocument/2006/relationships/ctrlProp" Target="../ctrlProps/ctrlProp459.xml"/><Relationship Id="rId56" Type="http://schemas.openxmlformats.org/officeDocument/2006/relationships/ctrlProp" Target="../ctrlProps/ctrlProp480.xml"/><Relationship Id="rId77" Type="http://schemas.openxmlformats.org/officeDocument/2006/relationships/ctrlProp" Target="../ctrlProps/ctrlProp501.xml"/><Relationship Id="rId100" Type="http://schemas.openxmlformats.org/officeDocument/2006/relationships/ctrlProp" Target="../ctrlProps/ctrlProp524.xml"/><Relationship Id="rId105" Type="http://schemas.openxmlformats.org/officeDocument/2006/relationships/ctrlProp" Target="../ctrlProps/ctrlProp529.xml"/><Relationship Id="rId126" Type="http://schemas.openxmlformats.org/officeDocument/2006/relationships/ctrlProp" Target="../ctrlProps/ctrlProp550.xml"/><Relationship Id="rId8" Type="http://schemas.openxmlformats.org/officeDocument/2006/relationships/ctrlProp" Target="../ctrlProps/ctrlProp432.xml"/><Relationship Id="rId51" Type="http://schemas.openxmlformats.org/officeDocument/2006/relationships/ctrlProp" Target="../ctrlProps/ctrlProp475.xml"/><Relationship Id="rId72" Type="http://schemas.openxmlformats.org/officeDocument/2006/relationships/ctrlProp" Target="../ctrlProps/ctrlProp496.xml"/><Relationship Id="rId93" Type="http://schemas.openxmlformats.org/officeDocument/2006/relationships/ctrlProp" Target="../ctrlProps/ctrlProp517.xml"/><Relationship Id="rId98" Type="http://schemas.openxmlformats.org/officeDocument/2006/relationships/ctrlProp" Target="../ctrlProps/ctrlProp522.xml"/><Relationship Id="rId121" Type="http://schemas.openxmlformats.org/officeDocument/2006/relationships/ctrlProp" Target="../ctrlProps/ctrlProp545.xml"/><Relationship Id="rId3" Type="http://schemas.openxmlformats.org/officeDocument/2006/relationships/vmlDrawing" Target="../drawings/vmlDrawing5.vml"/><Relationship Id="rId25" Type="http://schemas.openxmlformats.org/officeDocument/2006/relationships/ctrlProp" Target="../ctrlProps/ctrlProp449.xml"/><Relationship Id="rId46" Type="http://schemas.openxmlformats.org/officeDocument/2006/relationships/ctrlProp" Target="../ctrlProps/ctrlProp470.xml"/><Relationship Id="rId67" Type="http://schemas.openxmlformats.org/officeDocument/2006/relationships/ctrlProp" Target="../ctrlProps/ctrlProp491.xml"/><Relationship Id="rId116" Type="http://schemas.openxmlformats.org/officeDocument/2006/relationships/ctrlProp" Target="../ctrlProps/ctrlProp540.xml"/><Relationship Id="rId137" Type="http://schemas.openxmlformats.org/officeDocument/2006/relationships/ctrlProp" Target="../ctrlProps/ctrlProp561.xml"/><Relationship Id="rId20" Type="http://schemas.openxmlformats.org/officeDocument/2006/relationships/ctrlProp" Target="../ctrlProps/ctrlProp444.xml"/><Relationship Id="rId41" Type="http://schemas.openxmlformats.org/officeDocument/2006/relationships/ctrlProp" Target="../ctrlProps/ctrlProp465.xml"/><Relationship Id="rId62" Type="http://schemas.openxmlformats.org/officeDocument/2006/relationships/ctrlProp" Target="../ctrlProps/ctrlProp486.xml"/><Relationship Id="rId83" Type="http://schemas.openxmlformats.org/officeDocument/2006/relationships/ctrlProp" Target="../ctrlProps/ctrlProp507.xml"/><Relationship Id="rId88" Type="http://schemas.openxmlformats.org/officeDocument/2006/relationships/ctrlProp" Target="../ctrlProps/ctrlProp512.xml"/><Relationship Id="rId111" Type="http://schemas.openxmlformats.org/officeDocument/2006/relationships/ctrlProp" Target="../ctrlProps/ctrlProp535.xml"/><Relationship Id="rId132" Type="http://schemas.openxmlformats.org/officeDocument/2006/relationships/ctrlProp" Target="../ctrlProps/ctrlProp556.xml"/><Relationship Id="rId15" Type="http://schemas.openxmlformats.org/officeDocument/2006/relationships/ctrlProp" Target="../ctrlProps/ctrlProp439.xml"/><Relationship Id="rId36" Type="http://schemas.openxmlformats.org/officeDocument/2006/relationships/ctrlProp" Target="../ctrlProps/ctrlProp460.xml"/><Relationship Id="rId57" Type="http://schemas.openxmlformats.org/officeDocument/2006/relationships/ctrlProp" Target="../ctrlProps/ctrlProp481.xml"/><Relationship Id="rId106" Type="http://schemas.openxmlformats.org/officeDocument/2006/relationships/ctrlProp" Target="../ctrlProps/ctrlProp530.xml"/><Relationship Id="rId127" Type="http://schemas.openxmlformats.org/officeDocument/2006/relationships/ctrlProp" Target="../ctrlProps/ctrlProp551.xml"/><Relationship Id="rId10" Type="http://schemas.openxmlformats.org/officeDocument/2006/relationships/ctrlProp" Target="../ctrlProps/ctrlProp434.xml"/><Relationship Id="rId31" Type="http://schemas.openxmlformats.org/officeDocument/2006/relationships/ctrlProp" Target="../ctrlProps/ctrlProp455.xml"/><Relationship Id="rId52" Type="http://schemas.openxmlformats.org/officeDocument/2006/relationships/ctrlProp" Target="../ctrlProps/ctrlProp476.xml"/><Relationship Id="rId73" Type="http://schemas.openxmlformats.org/officeDocument/2006/relationships/ctrlProp" Target="../ctrlProps/ctrlProp497.xml"/><Relationship Id="rId78" Type="http://schemas.openxmlformats.org/officeDocument/2006/relationships/ctrlProp" Target="../ctrlProps/ctrlProp502.xml"/><Relationship Id="rId94" Type="http://schemas.openxmlformats.org/officeDocument/2006/relationships/ctrlProp" Target="../ctrlProps/ctrlProp518.xml"/><Relationship Id="rId99" Type="http://schemas.openxmlformats.org/officeDocument/2006/relationships/ctrlProp" Target="../ctrlProps/ctrlProp523.xml"/><Relationship Id="rId101" Type="http://schemas.openxmlformats.org/officeDocument/2006/relationships/ctrlProp" Target="../ctrlProps/ctrlProp525.xml"/><Relationship Id="rId122" Type="http://schemas.openxmlformats.org/officeDocument/2006/relationships/ctrlProp" Target="../ctrlProps/ctrlProp546.xml"/><Relationship Id="rId4" Type="http://schemas.openxmlformats.org/officeDocument/2006/relationships/ctrlProp" Target="../ctrlProps/ctrlProp428.xml"/><Relationship Id="rId9" Type="http://schemas.openxmlformats.org/officeDocument/2006/relationships/ctrlProp" Target="../ctrlProps/ctrlProp433.xml"/><Relationship Id="rId26" Type="http://schemas.openxmlformats.org/officeDocument/2006/relationships/ctrlProp" Target="../ctrlProps/ctrlProp450.xml"/><Relationship Id="rId47" Type="http://schemas.openxmlformats.org/officeDocument/2006/relationships/ctrlProp" Target="../ctrlProps/ctrlProp471.xml"/><Relationship Id="rId68" Type="http://schemas.openxmlformats.org/officeDocument/2006/relationships/ctrlProp" Target="../ctrlProps/ctrlProp492.xml"/><Relationship Id="rId89" Type="http://schemas.openxmlformats.org/officeDocument/2006/relationships/ctrlProp" Target="../ctrlProps/ctrlProp513.xml"/><Relationship Id="rId112" Type="http://schemas.openxmlformats.org/officeDocument/2006/relationships/ctrlProp" Target="../ctrlProps/ctrlProp536.xml"/><Relationship Id="rId133" Type="http://schemas.openxmlformats.org/officeDocument/2006/relationships/ctrlProp" Target="../ctrlProps/ctrlProp55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BF9BD-D2C6-44CC-B7F1-49391DC85880}">
  <dimension ref="A23:A92"/>
  <sheetViews>
    <sheetView topLeftCell="A64" workbookViewId="0">
      <selection activeCell="E40" sqref="E40"/>
    </sheetView>
  </sheetViews>
  <sheetFormatPr defaultRowHeight="15"/>
  <sheetData>
    <row r="23" spans="1:1" ht="18.75">
      <c r="A23" s="156" t="s">
        <v>0</v>
      </c>
    </row>
    <row r="24" spans="1:1">
      <c r="A24" s="157" t="s">
        <v>1</v>
      </c>
    </row>
    <row r="25" spans="1:1">
      <c r="A25" s="157" t="s">
        <v>2</v>
      </c>
    </row>
    <row r="26" spans="1:1">
      <c r="A26" s="157" t="s">
        <v>3</v>
      </c>
    </row>
    <row r="27" spans="1:1">
      <c r="A27" s="158" t="s">
        <v>4</v>
      </c>
    </row>
    <row r="28" spans="1:1">
      <c r="A28" s="158" t="s">
        <v>5</v>
      </c>
    </row>
    <row r="29" spans="1:1">
      <c r="A29" s="158" t="s">
        <v>6</v>
      </c>
    </row>
    <row r="30" spans="1:1">
      <c r="A30" s="158" t="s">
        <v>7</v>
      </c>
    </row>
    <row r="31" spans="1:1">
      <c r="A31" s="157" t="s">
        <v>8</v>
      </c>
    </row>
    <row r="32" spans="1:1">
      <c r="A32" s="157" t="s">
        <v>9</v>
      </c>
    </row>
    <row r="33" spans="1:1">
      <c r="A33" s="159" t="s">
        <v>10</v>
      </c>
    </row>
    <row r="34" spans="1:1">
      <c r="A34" s="159" t="s">
        <v>11</v>
      </c>
    </row>
    <row r="35" spans="1:1">
      <c r="A35" s="159" t="s">
        <v>12</v>
      </c>
    </row>
    <row r="36" spans="1:1">
      <c r="A36" s="157" t="s">
        <v>13</v>
      </c>
    </row>
    <row r="37" spans="1:1">
      <c r="A37" s="157" t="s">
        <v>14</v>
      </c>
    </row>
    <row r="38" spans="1:1">
      <c r="A38" s="157" t="s">
        <v>15</v>
      </c>
    </row>
    <row r="39" spans="1:1">
      <c r="A39" s="159" t="s">
        <v>16</v>
      </c>
    </row>
    <row r="40" spans="1:1">
      <c r="A40" t="s">
        <v>17</v>
      </c>
    </row>
    <row r="67" spans="1:1">
      <c r="A67" s="157" t="s">
        <v>18</v>
      </c>
    </row>
    <row r="68" spans="1:1">
      <c r="A68" s="157" t="s">
        <v>19</v>
      </c>
    </row>
    <row r="69" spans="1:1">
      <c r="A69" s="157" t="s">
        <v>20</v>
      </c>
    </row>
    <row r="70" spans="1:1">
      <c r="A70" s="157" t="s">
        <v>21</v>
      </c>
    </row>
    <row r="71" spans="1:1" ht="17.25">
      <c r="A71" s="157" t="s">
        <v>22</v>
      </c>
    </row>
    <row r="72" spans="1:1">
      <c r="A72" s="157" t="s">
        <v>23</v>
      </c>
    </row>
    <row r="73" spans="1:1">
      <c r="A73" s="157" t="s">
        <v>24</v>
      </c>
    </row>
    <row r="74" spans="1:1">
      <c r="A74" s="157" t="s">
        <v>25</v>
      </c>
    </row>
    <row r="75" spans="1:1">
      <c r="A75" s="157" t="s">
        <v>26</v>
      </c>
    </row>
    <row r="76" spans="1:1">
      <c r="A76" s="157" t="s">
        <v>27</v>
      </c>
    </row>
    <row r="77" spans="1:1">
      <c r="A77" s="159" t="s">
        <v>28</v>
      </c>
    </row>
    <row r="78" spans="1:1">
      <c r="A78" s="159" t="s">
        <v>29</v>
      </c>
    </row>
    <row r="79" spans="1:1">
      <c r="A79" s="158" t="s">
        <v>30</v>
      </c>
    </row>
    <row r="80" spans="1:1">
      <c r="A80" s="157" t="s">
        <v>31</v>
      </c>
    </row>
    <row r="81" spans="1:1">
      <c r="A81" s="157" t="s">
        <v>32</v>
      </c>
    </row>
    <row r="82" spans="1:1">
      <c r="A82" s="157" t="s">
        <v>33</v>
      </c>
    </row>
    <row r="83" spans="1:1">
      <c r="A83" s="157" t="s">
        <v>34</v>
      </c>
    </row>
    <row r="84" spans="1:1">
      <c r="A84" s="158" t="s">
        <v>35</v>
      </c>
    </row>
    <row r="85" spans="1:1">
      <c r="A85" s="157" t="s">
        <v>36</v>
      </c>
    </row>
    <row r="86" spans="1:1">
      <c r="A86" s="157" t="s">
        <v>37</v>
      </c>
    </row>
    <row r="87" spans="1:1">
      <c r="A87" s="157" t="s">
        <v>38</v>
      </c>
    </row>
    <row r="88" spans="1:1">
      <c r="A88" s="159" t="s">
        <v>39</v>
      </c>
    </row>
    <row r="89" spans="1:1">
      <c r="A89" s="157" t="s">
        <v>40</v>
      </c>
    </row>
    <row r="90" spans="1:1">
      <c r="A90" s="157" t="s">
        <v>41</v>
      </c>
    </row>
    <row r="91" spans="1:1">
      <c r="A91" s="157" t="s">
        <v>42</v>
      </c>
    </row>
    <row r="92" spans="1:1">
      <c r="A92" s="160" t="s">
        <v>43</v>
      </c>
    </row>
  </sheetData>
  <sheetProtection algorithmName="SHA-512" hashValue="G/NhIkN+kL/rQTF4UpGLHx3LrfrktDECKoCaOABC1jBZTXGejMxSk6uQ8IckSCANdls2Ne0ndmm+Oyu6fsOy6Q==" saltValue="cr/8ucoh89+hHtOuIWB03Q==" spinCount="100000" sheet="1" objects="1" scenarios="1"/>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Q62"/>
  <sheetViews>
    <sheetView showGridLines="0" tabSelected="1" zoomScaleNormal="100" workbookViewId="0">
      <selection activeCell="H17" sqref="H17:H18"/>
    </sheetView>
  </sheetViews>
  <sheetFormatPr defaultRowHeight="15"/>
  <cols>
    <col min="1" max="1" width="4.140625" customWidth="1"/>
    <col min="2" max="2" width="31.42578125" customWidth="1"/>
    <col min="3" max="3" width="39" customWidth="1"/>
    <col min="4" max="4" width="6.140625" customWidth="1"/>
    <col min="5" max="5" width="3" customWidth="1"/>
    <col min="6" max="6" width="14.140625" customWidth="1"/>
    <col min="7" max="7" width="34.5703125" customWidth="1"/>
    <col min="8" max="9" width="20" customWidth="1"/>
    <col min="10" max="10" width="21" customWidth="1"/>
    <col min="11" max="11" width="2.7109375" customWidth="1"/>
    <col min="12" max="12" width="34.7109375" customWidth="1"/>
    <col min="13" max="13" width="18.42578125" bestFit="1" customWidth="1"/>
    <col min="14" max="14" width="15.42578125" bestFit="1" customWidth="1"/>
    <col min="15" max="15" width="15.140625" bestFit="1" customWidth="1"/>
    <col min="16" max="16" width="21.7109375" bestFit="1" customWidth="1"/>
    <col min="17" max="17" width="33" bestFit="1" customWidth="1"/>
  </cols>
  <sheetData>
    <row r="1" spans="1:43" s="115" customFormat="1" ht="19.899999999999999" customHeight="1" thickBot="1">
      <c r="A1" s="179" t="s">
        <v>44</v>
      </c>
      <c r="B1" s="179"/>
      <c r="C1" s="179"/>
      <c r="D1" s="179"/>
      <c r="E1" s="179"/>
      <c r="F1" s="179"/>
      <c r="G1" s="179"/>
      <c r="H1" s="179"/>
      <c r="I1" s="179"/>
      <c r="J1" s="179"/>
    </row>
    <row r="2" spans="1:43" s="113" customFormat="1" ht="22.9" customHeight="1" thickBot="1">
      <c r="A2" s="177" t="s">
        <v>45</v>
      </c>
      <c r="B2" s="177"/>
      <c r="C2" s="177"/>
      <c r="D2" s="177"/>
      <c r="E2" s="177"/>
      <c r="F2" s="177"/>
      <c r="G2" s="177"/>
      <c r="H2" s="177"/>
      <c r="I2" s="177"/>
      <c r="J2" s="177"/>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row>
    <row r="3" spans="1:43" s="113" customFormat="1" ht="22.9" customHeight="1" thickBot="1">
      <c r="A3" s="178"/>
      <c r="B3" s="178"/>
      <c r="C3" s="178"/>
      <c r="D3" s="178"/>
      <c r="E3" s="178"/>
      <c r="F3" s="178"/>
      <c r="G3" s="178"/>
      <c r="H3" s="178"/>
      <c r="I3" s="178"/>
      <c r="J3" s="178"/>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row>
    <row r="4" spans="1:43" s="113" customFormat="1" ht="23.25" customHeight="1">
      <c r="A4" s="178"/>
      <c r="B4" s="178"/>
      <c r="C4" s="178"/>
      <c r="D4" s="178"/>
      <c r="E4" s="178"/>
      <c r="F4" s="178"/>
      <c r="G4" s="178"/>
      <c r="H4" s="178"/>
      <c r="I4" s="178"/>
      <c r="J4" s="178"/>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row>
    <row r="5" spans="1:43" ht="15.75" thickBot="1">
      <c r="F5" s="6"/>
      <c r="J5" s="6"/>
      <c r="K5" s="6"/>
      <c r="L5" s="6"/>
      <c r="M5" s="6"/>
      <c r="N5" s="6"/>
    </row>
    <row r="6" spans="1:43" ht="19.5" thickBot="1">
      <c r="B6" s="213" t="s">
        <v>46</v>
      </c>
      <c r="C6" s="214"/>
      <c r="D6" s="215"/>
      <c r="F6" s="6"/>
      <c r="G6" s="64" t="s">
        <v>47</v>
      </c>
      <c r="H6" s="92" t="s">
        <v>48</v>
      </c>
      <c r="I6" s="93" t="s">
        <v>49</v>
      </c>
      <c r="J6" s="94" t="s">
        <v>50</v>
      </c>
    </row>
    <row r="7" spans="1:43" ht="16.5" customHeight="1">
      <c r="B7" s="32" t="s">
        <v>51</v>
      </c>
      <c r="C7" s="216" t="s">
        <v>52</v>
      </c>
      <c r="D7" s="217"/>
      <c r="F7" s="6"/>
      <c r="G7" s="169" t="s">
        <v>53</v>
      </c>
      <c r="H7" s="172">
        <f>'Borrower 1'!C10</f>
        <v>73139.14</v>
      </c>
      <c r="I7" s="175">
        <f>'Borrower 1'!C11</f>
        <v>6595.876666666667</v>
      </c>
      <c r="J7" s="220">
        <f>I7*12</f>
        <v>79150.52</v>
      </c>
      <c r="K7" s="6"/>
      <c r="P7" s="6"/>
      <c r="Q7" s="6"/>
    </row>
    <row r="8" spans="1:43" ht="16.5" thickBot="1">
      <c r="B8" s="33" t="s">
        <v>54</v>
      </c>
      <c r="C8" s="218">
        <v>44974</v>
      </c>
      <c r="D8" s="219"/>
      <c r="F8" s="6"/>
      <c r="G8" s="170"/>
      <c r="H8" s="173"/>
      <c r="I8" s="176"/>
      <c r="J8" s="221"/>
      <c r="K8" s="6"/>
      <c r="P8" s="6"/>
      <c r="Q8" s="6"/>
    </row>
    <row r="9" spans="1:43" ht="15" customHeight="1">
      <c r="B9" s="6"/>
      <c r="C9" s="6"/>
      <c r="D9" s="6"/>
      <c r="E9" s="6"/>
      <c r="F9" s="6"/>
      <c r="G9" s="171" t="s">
        <v>55</v>
      </c>
      <c r="H9" s="174">
        <f>'Borrower 2'!C10</f>
        <v>41858.366666666676</v>
      </c>
      <c r="I9" s="176">
        <f>'Borrower 2'!C11</f>
        <v>134.61583333333331</v>
      </c>
      <c r="J9" s="221">
        <f>I9*12</f>
        <v>1615.3899999999999</v>
      </c>
      <c r="K9" s="6"/>
      <c r="P9" s="6"/>
      <c r="Q9" s="6"/>
    </row>
    <row r="10" spans="1:43" ht="15.75" customHeight="1" thickBot="1">
      <c r="B10" s="6"/>
      <c r="C10" s="6"/>
      <c r="D10" s="6"/>
      <c r="E10" s="6"/>
      <c r="F10" s="6"/>
      <c r="G10" s="170"/>
      <c r="H10" s="173"/>
      <c r="I10" s="176"/>
      <c r="J10" s="221"/>
      <c r="K10" s="6"/>
      <c r="P10" s="6"/>
      <c r="Q10" s="6"/>
    </row>
    <row r="11" spans="1:43" ht="19.5" thickBot="1">
      <c r="B11" s="180" t="s">
        <v>56</v>
      </c>
      <c r="C11" s="181"/>
      <c r="D11" s="182"/>
      <c r="E11" s="6"/>
      <c r="F11" s="6"/>
      <c r="G11" s="183" t="s">
        <v>57</v>
      </c>
      <c r="H11" s="174">
        <f>'Borrower 3'!C10</f>
        <v>0</v>
      </c>
      <c r="I11" s="176">
        <f>'Borrower 3'!C11</f>
        <v>0</v>
      </c>
      <c r="J11" s="221">
        <f>I11*12</f>
        <v>0</v>
      </c>
      <c r="K11" s="6"/>
    </row>
    <row r="12" spans="1:43" ht="15.75">
      <c r="B12" s="30" t="s">
        <v>58</v>
      </c>
      <c r="C12" s="167" t="s">
        <v>59</v>
      </c>
      <c r="D12" s="168"/>
      <c r="E12" s="6"/>
      <c r="F12" s="6"/>
      <c r="G12" s="230"/>
      <c r="H12" s="173"/>
      <c r="I12" s="176"/>
      <c r="J12" s="221"/>
      <c r="K12" s="6"/>
    </row>
    <row r="13" spans="1:43" ht="15.75">
      <c r="B13" s="31" t="s">
        <v>60</v>
      </c>
      <c r="C13" s="193" t="s">
        <v>61</v>
      </c>
      <c r="D13" s="194"/>
      <c r="E13" s="6"/>
      <c r="F13" s="6"/>
      <c r="G13" s="183" t="s">
        <v>62</v>
      </c>
      <c r="H13" s="174">
        <f>'Borrower 4'!C10</f>
        <v>0</v>
      </c>
      <c r="I13" s="176">
        <f>'Borrower 4'!C11</f>
        <v>0</v>
      </c>
      <c r="J13" s="221">
        <f>I13*12</f>
        <v>0</v>
      </c>
      <c r="K13" s="6"/>
    </row>
    <row r="14" spans="1:43" ht="15.75">
      <c r="B14" s="31" t="s">
        <v>63</v>
      </c>
      <c r="C14" s="195" t="s">
        <v>64</v>
      </c>
      <c r="D14" s="196"/>
      <c r="E14" s="6"/>
      <c r="F14" s="6"/>
      <c r="G14" s="230"/>
      <c r="H14" s="173"/>
      <c r="I14" s="176"/>
      <c r="J14" s="221"/>
      <c r="K14" s="6"/>
    </row>
    <row r="15" spans="1:43" ht="15.75">
      <c r="B15" s="31" t="s">
        <v>65</v>
      </c>
      <c r="C15" s="223" t="s">
        <v>66</v>
      </c>
      <c r="D15" s="224"/>
      <c r="E15" s="6"/>
      <c r="F15" s="6"/>
      <c r="G15" s="183" t="s">
        <v>67</v>
      </c>
      <c r="H15" s="174">
        <f>'Borrower 5'!C11</f>
        <v>0</v>
      </c>
      <c r="I15" s="176">
        <f>'Borrower 5'!C11</f>
        <v>0</v>
      </c>
      <c r="J15" s="221">
        <f>I15*12</f>
        <v>0</v>
      </c>
      <c r="K15" s="6"/>
    </row>
    <row r="16" spans="1:43" ht="16.5" thickBot="1">
      <c r="B16" s="31" t="s">
        <v>68</v>
      </c>
      <c r="C16" s="225">
        <v>115560</v>
      </c>
      <c r="D16" s="226"/>
      <c r="E16" s="6"/>
      <c r="F16" s="6"/>
      <c r="G16" s="184"/>
      <c r="H16" s="190"/>
      <c r="I16" s="229"/>
      <c r="J16" s="222"/>
      <c r="K16" s="6"/>
    </row>
    <row r="17" spans="2:11" ht="15.75" customHeight="1" thickBot="1">
      <c r="B17" s="91" t="s">
        <v>69</v>
      </c>
      <c r="C17" s="197">
        <v>68800</v>
      </c>
      <c r="D17" s="198"/>
      <c r="E17" s="6"/>
      <c r="F17" s="6"/>
      <c r="G17" s="169" t="s">
        <v>70</v>
      </c>
      <c r="H17" s="191">
        <f>SUM(H7:H16)</f>
        <v>114997.50666666668</v>
      </c>
      <c r="I17" s="227">
        <f>SUM(I7:I16)</f>
        <v>6730.4925000000003</v>
      </c>
      <c r="J17" s="185">
        <f>SUM(J7:J16)</f>
        <v>80765.91</v>
      </c>
      <c r="K17" s="6"/>
    </row>
    <row r="18" spans="2:11" s="6" customFormat="1" ht="19.5" customHeight="1" thickBot="1">
      <c r="B18" s="31" t="s">
        <v>71</v>
      </c>
      <c r="C18" s="200"/>
      <c r="D18" s="201"/>
      <c r="G18" s="199"/>
      <c r="H18" s="192"/>
      <c r="I18" s="228"/>
      <c r="J18" s="186"/>
    </row>
    <row r="19" spans="2:11" s="6" customFormat="1" ht="16.5" thickBot="1">
      <c r="B19" s="91" t="s">
        <v>72</v>
      </c>
      <c r="C19" s="202"/>
      <c r="D19" s="203"/>
      <c r="G19" s="205" t="str">
        <f>IF(C16="","",IF(H17=0,"",IF(H17&gt;C16,"Compliance Income Is Above County Limit","Compliance Income Is Below County Limit")))</f>
        <v>Compliance Income Is Below County Limit</v>
      </c>
      <c r="H19" s="206"/>
      <c r="I19" s="205" t="str">
        <f>IF(C17="","",IF(J17&gt;C17,"Qualifying Income Is Above 80% AMI","Qualifying Income Is Below 80% AMI"))</f>
        <v>Qualifying Income Is Above 80% AMI</v>
      </c>
      <c r="J19" s="206"/>
    </row>
    <row r="20" spans="2:11" s="6" customFormat="1" ht="15" customHeight="1">
      <c r="B20" s="204"/>
      <c r="C20" s="204"/>
      <c r="D20" s="204"/>
    </row>
    <row r="21" spans="2:11" s="6" customFormat="1" ht="15" customHeight="1" thickBot="1"/>
    <row r="22" spans="2:11" s="6" customFormat="1" ht="15" customHeight="1" thickBot="1">
      <c r="B22" s="187" t="s">
        <v>73</v>
      </c>
      <c r="C22" s="188"/>
      <c r="D22" s="188"/>
      <c r="E22" s="188"/>
      <c r="F22" s="188"/>
      <c r="G22" s="188"/>
      <c r="H22" s="188"/>
      <c r="I22" s="188"/>
      <c r="J22" s="189"/>
    </row>
    <row r="23" spans="2:11" s="6" customFormat="1">
      <c r="B23" s="207"/>
      <c r="C23" s="208"/>
      <c r="D23" s="208"/>
      <c r="E23" s="208"/>
      <c r="F23" s="208"/>
      <c r="G23" s="208"/>
      <c r="H23" s="208"/>
      <c r="I23" s="208"/>
      <c r="J23" s="209"/>
    </row>
    <row r="24" spans="2:11" s="6" customFormat="1">
      <c r="B24" s="207"/>
      <c r="C24" s="208"/>
      <c r="D24" s="208"/>
      <c r="E24" s="208"/>
      <c r="F24" s="208"/>
      <c r="G24" s="208"/>
      <c r="H24" s="208"/>
      <c r="I24" s="208"/>
      <c r="J24" s="209"/>
    </row>
    <row r="25" spans="2:11" s="6" customFormat="1">
      <c r="B25" s="207"/>
      <c r="C25" s="208"/>
      <c r="D25" s="208"/>
      <c r="E25" s="208"/>
      <c r="F25" s="208"/>
      <c r="G25" s="208"/>
      <c r="H25" s="208"/>
      <c r="I25" s="208"/>
      <c r="J25" s="209"/>
    </row>
    <row r="26" spans="2:11" s="6" customFormat="1">
      <c r="B26" s="207"/>
      <c r="C26" s="208"/>
      <c r="D26" s="208"/>
      <c r="E26" s="208"/>
      <c r="F26" s="208"/>
      <c r="G26" s="208"/>
      <c r="H26" s="208"/>
      <c r="I26" s="208"/>
      <c r="J26" s="209"/>
    </row>
    <row r="27" spans="2:11" s="6" customFormat="1">
      <c r="B27" s="207"/>
      <c r="C27" s="208"/>
      <c r="D27" s="208"/>
      <c r="E27" s="208"/>
      <c r="F27" s="208"/>
      <c r="G27" s="208"/>
      <c r="H27" s="208"/>
      <c r="I27" s="208"/>
      <c r="J27" s="209"/>
    </row>
    <row r="28" spans="2:11" s="6" customFormat="1">
      <c r="B28" s="207"/>
      <c r="C28" s="208"/>
      <c r="D28" s="208"/>
      <c r="E28" s="208"/>
      <c r="F28" s="208"/>
      <c r="G28" s="208"/>
      <c r="H28" s="208"/>
      <c r="I28" s="208"/>
      <c r="J28" s="209"/>
    </row>
    <row r="29" spans="2:11" s="6" customFormat="1">
      <c r="B29" s="207"/>
      <c r="C29" s="208"/>
      <c r="D29" s="208"/>
      <c r="E29" s="208"/>
      <c r="F29" s="208"/>
      <c r="G29" s="208"/>
      <c r="H29" s="208"/>
      <c r="I29" s="208"/>
      <c r="J29" s="209"/>
    </row>
    <row r="30" spans="2:11" s="6" customFormat="1">
      <c r="B30" s="207"/>
      <c r="C30" s="208"/>
      <c r="D30" s="208"/>
      <c r="E30" s="208"/>
      <c r="F30" s="208"/>
      <c r="G30" s="208"/>
      <c r="H30" s="208"/>
      <c r="I30" s="208"/>
      <c r="J30" s="209"/>
    </row>
    <row r="31" spans="2:11" s="6" customFormat="1">
      <c r="B31" s="207"/>
      <c r="C31" s="208"/>
      <c r="D31" s="208"/>
      <c r="E31" s="208"/>
      <c r="F31" s="208"/>
      <c r="G31" s="208"/>
      <c r="H31" s="208"/>
      <c r="I31" s="208"/>
      <c r="J31" s="209"/>
    </row>
    <row r="32" spans="2:11" s="6" customFormat="1">
      <c r="B32" s="207"/>
      <c r="C32" s="208"/>
      <c r="D32" s="208"/>
      <c r="E32" s="208"/>
      <c r="F32" s="208"/>
      <c r="G32" s="208"/>
      <c r="H32" s="208"/>
      <c r="I32" s="208"/>
      <c r="J32" s="209"/>
    </row>
    <row r="33" spans="2:10" s="6" customFormat="1">
      <c r="B33" s="207"/>
      <c r="C33" s="208"/>
      <c r="D33" s="208"/>
      <c r="E33" s="208"/>
      <c r="F33" s="208"/>
      <c r="G33" s="208"/>
      <c r="H33" s="208"/>
      <c r="I33" s="208"/>
      <c r="J33" s="209"/>
    </row>
    <row r="34" spans="2:10" s="6" customFormat="1">
      <c r="B34" s="207"/>
      <c r="C34" s="208"/>
      <c r="D34" s="208"/>
      <c r="E34" s="208"/>
      <c r="F34" s="208"/>
      <c r="G34" s="208"/>
      <c r="H34" s="208"/>
      <c r="I34" s="208"/>
      <c r="J34" s="209"/>
    </row>
    <row r="35" spans="2:10" s="6" customFormat="1">
      <c r="B35" s="207"/>
      <c r="C35" s="208"/>
      <c r="D35" s="208"/>
      <c r="E35" s="208"/>
      <c r="F35" s="208"/>
      <c r="G35" s="208"/>
      <c r="H35" s="208"/>
      <c r="I35" s="208"/>
      <c r="J35" s="209"/>
    </row>
    <row r="36" spans="2:10" s="6" customFormat="1">
      <c r="B36" s="207"/>
      <c r="C36" s="208"/>
      <c r="D36" s="208"/>
      <c r="E36" s="208"/>
      <c r="F36" s="208"/>
      <c r="G36" s="208"/>
      <c r="H36" s="208"/>
      <c r="I36" s="208"/>
      <c r="J36" s="209"/>
    </row>
    <row r="37" spans="2:10" s="6" customFormat="1">
      <c r="B37" s="207"/>
      <c r="C37" s="208"/>
      <c r="D37" s="208"/>
      <c r="E37" s="208"/>
      <c r="F37" s="208"/>
      <c r="G37" s="208"/>
      <c r="H37" s="208"/>
      <c r="I37" s="208"/>
      <c r="J37" s="209"/>
    </row>
    <row r="38" spans="2:10" s="6" customFormat="1">
      <c r="B38" s="207"/>
      <c r="C38" s="208"/>
      <c r="D38" s="208"/>
      <c r="E38" s="208"/>
      <c r="F38" s="208"/>
      <c r="G38" s="208"/>
      <c r="H38" s="208"/>
      <c r="I38" s="208"/>
      <c r="J38" s="209"/>
    </row>
    <row r="39" spans="2:10" s="6" customFormat="1">
      <c r="B39" s="207"/>
      <c r="C39" s="208"/>
      <c r="D39" s="208"/>
      <c r="E39" s="208"/>
      <c r="F39" s="208"/>
      <c r="G39" s="208"/>
      <c r="H39" s="208"/>
      <c r="I39" s="208"/>
      <c r="J39" s="209"/>
    </row>
    <row r="40" spans="2:10" s="6" customFormat="1">
      <c r="B40" s="207"/>
      <c r="C40" s="208"/>
      <c r="D40" s="208"/>
      <c r="E40" s="208"/>
      <c r="F40" s="208"/>
      <c r="G40" s="208"/>
      <c r="H40" s="208"/>
      <c r="I40" s="208"/>
      <c r="J40" s="209"/>
    </row>
    <row r="41" spans="2:10" s="6" customFormat="1" ht="15.75" thickBot="1">
      <c r="B41" s="210"/>
      <c r="C41" s="211"/>
      <c r="D41" s="211"/>
      <c r="E41" s="211"/>
      <c r="F41" s="211"/>
      <c r="G41" s="211"/>
      <c r="H41" s="211"/>
      <c r="I41" s="211"/>
      <c r="J41" s="212"/>
    </row>
    <row r="42" spans="2:10" s="6" customFormat="1" ht="23.25">
      <c r="C42" s="90"/>
      <c r="D42" s="34"/>
      <c r="E42" s="34"/>
      <c r="F42" s="34"/>
      <c r="G42" s="34"/>
      <c r="H42" s="34"/>
      <c r="I42" s="34"/>
    </row>
    <row r="43" spans="2:10" s="6" customFormat="1" ht="23.25">
      <c r="B43" s="90"/>
      <c r="C43" s="34" t="s">
        <v>53</v>
      </c>
      <c r="D43" s="34" t="s">
        <v>53</v>
      </c>
      <c r="E43" s="34"/>
      <c r="F43" s="34"/>
      <c r="G43" s="34" t="s">
        <v>53</v>
      </c>
      <c r="H43" s="34" t="s">
        <v>53</v>
      </c>
      <c r="I43" s="34" t="s">
        <v>53</v>
      </c>
    </row>
    <row r="44" spans="2:10" s="6" customFormat="1">
      <c r="C44" s="34"/>
      <c r="D44" s="34" t="s">
        <v>55</v>
      </c>
      <c r="E44" s="34"/>
      <c r="F44" s="34"/>
      <c r="G44" s="34" t="s">
        <v>55</v>
      </c>
      <c r="H44" s="34" t="s">
        <v>55</v>
      </c>
      <c r="I44" s="34" t="s">
        <v>55</v>
      </c>
    </row>
    <row r="45" spans="2:10">
      <c r="B45" s="6"/>
      <c r="C45" s="34"/>
      <c r="D45" s="34"/>
      <c r="E45" s="34"/>
      <c r="F45" s="34"/>
      <c r="G45" s="34" t="s">
        <v>57</v>
      </c>
      <c r="H45" s="34" t="s">
        <v>57</v>
      </c>
      <c r="I45" s="34" t="s">
        <v>57</v>
      </c>
    </row>
    <row r="46" spans="2:10">
      <c r="B46" s="6"/>
      <c r="C46" s="34"/>
      <c r="D46" s="34"/>
      <c r="E46" s="34"/>
      <c r="F46" s="34"/>
      <c r="G46" s="34"/>
      <c r="H46" s="34" t="s">
        <v>62</v>
      </c>
      <c r="I46" s="34" t="s">
        <v>62</v>
      </c>
    </row>
    <row r="47" spans="2:10">
      <c r="B47" s="6"/>
      <c r="C47" s="34"/>
      <c r="D47" s="34"/>
      <c r="E47" s="34"/>
      <c r="F47" s="34"/>
      <c r="G47" s="34"/>
      <c r="H47" s="34"/>
      <c r="I47" s="34" t="s">
        <v>67</v>
      </c>
    </row>
    <row r="48" spans="2:10">
      <c r="B48" s="6"/>
      <c r="C48" s="6"/>
      <c r="D48" s="6"/>
      <c r="E48" s="6"/>
      <c r="F48" s="6"/>
      <c r="G48" s="6"/>
      <c r="H48" s="6"/>
      <c r="I48" s="6"/>
    </row>
    <row r="49" spans="2:9">
      <c r="B49" s="6"/>
      <c r="C49" s="6"/>
      <c r="D49" s="6"/>
      <c r="E49" s="6"/>
      <c r="F49" s="6"/>
      <c r="G49" s="6"/>
      <c r="H49" s="6"/>
      <c r="I49" s="6"/>
    </row>
    <row r="50" spans="2:9">
      <c r="B50" s="6"/>
      <c r="C50" s="6"/>
      <c r="D50" s="6"/>
      <c r="E50" s="6"/>
      <c r="F50" s="6"/>
      <c r="G50" s="6"/>
      <c r="H50" s="6"/>
      <c r="I50" s="6"/>
    </row>
    <row r="51" spans="2:9">
      <c r="B51" s="6"/>
      <c r="C51" s="6"/>
      <c r="D51" s="6"/>
      <c r="E51" s="6"/>
      <c r="F51" s="6"/>
      <c r="G51" s="6"/>
      <c r="H51" s="6"/>
      <c r="I51" s="6"/>
    </row>
    <row r="52" spans="2:9">
      <c r="B52" s="6"/>
      <c r="C52" s="6"/>
      <c r="D52" s="6"/>
      <c r="E52" s="6"/>
      <c r="F52" s="6"/>
      <c r="G52" s="6"/>
      <c r="H52" s="6"/>
      <c r="I52" s="6"/>
    </row>
    <row r="53" spans="2:9">
      <c r="B53" s="6"/>
      <c r="C53" s="6"/>
      <c r="D53" s="6"/>
      <c r="E53" s="6"/>
      <c r="F53" s="6"/>
      <c r="G53" s="6"/>
      <c r="H53" s="6"/>
      <c r="I53" s="6"/>
    </row>
    <row r="54" spans="2:9">
      <c r="B54" s="6"/>
      <c r="C54" s="6"/>
      <c r="D54" s="6"/>
      <c r="E54" s="6"/>
      <c r="F54" s="6"/>
      <c r="G54" s="6"/>
      <c r="H54" s="6"/>
      <c r="I54" s="6"/>
    </row>
    <row r="55" spans="2:9">
      <c r="B55" s="6"/>
      <c r="C55" s="6"/>
      <c r="D55" s="6"/>
      <c r="E55" s="6"/>
      <c r="F55" s="6"/>
      <c r="G55" s="6"/>
      <c r="H55" s="6"/>
      <c r="I55" s="6"/>
    </row>
    <row r="56" spans="2:9">
      <c r="B56" s="6"/>
      <c r="C56" s="6"/>
      <c r="D56" s="6"/>
      <c r="E56" s="6"/>
      <c r="F56" s="6"/>
      <c r="G56" s="6"/>
      <c r="H56" s="6"/>
      <c r="I56" s="6"/>
    </row>
    <row r="57" spans="2:9">
      <c r="B57" s="6"/>
      <c r="C57" s="6"/>
      <c r="D57" s="6"/>
      <c r="E57" s="6"/>
      <c r="F57" s="6"/>
      <c r="G57" s="6"/>
      <c r="H57" s="6"/>
      <c r="I57" s="6"/>
    </row>
    <row r="58" spans="2:9">
      <c r="B58" s="6"/>
      <c r="C58" s="6"/>
      <c r="D58" s="6"/>
      <c r="E58" s="6"/>
      <c r="F58" s="6"/>
      <c r="G58" s="6"/>
      <c r="H58" s="6"/>
      <c r="I58" s="6"/>
    </row>
    <row r="59" spans="2:9">
      <c r="B59" s="6"/>
      <c r="C59" s="6"/>
      <c r="D59" s="6"/>
      <c r="E59" s="6"/>
      <c r="F59" s="6"/>
      <c r="G59" s="6"/>
      <c r="H59" s="6"/>
      <c r="I59" s="6"/>
    </row>
    <row r="60" spans="2:9">
      <c r="B60" s="6"/>
      <c r="C60" s="6"/>
      <c r="D60" s="6"/>
      <c r="E60" s="6"/>
      <c r="F60" s="6"/>
      <c r="G60" s="6"/>
      <c r="H60" s="6"/>
      <c r="I60" s="6"/>
    </row>
    <row r="61" spans="2:9">
      <c r="B61" s="6"/>
      <c r="C61" s="6"/>
      <c r="D61" s="6"/>
      <c r="E61" s="6"/>
      <c r="F61" s="6"/>
      <c r="G61" s="6"/>
      <c r="H61" s="6"/>
      <c r="I61" s="6"/>
    </row>
    <row r="62" spans="2:9">
      <c r="B62" s="6"/>
      <c r="C62" s="6"/>
      <c r="D62" s="6"/>
      <c r="E62" s="6"/>
      <c r="F62" s="6"/>
      <c r="G62" s="6"/>
      <c r="H62" s="6"/>
      <c r="I62" s="6"/>
    </row>
  </sheetData>
  <sheetProtection algorithmName="SHA-512" hashValue="jldFvWu+XRtGdwigUiF6ic8IgeUOD2bcDHZ1c0I6rBlV1KlfGwXzHpqQLSM8kBv3cmLwyNq85bNQ2f/3SnYNMw==" saltValue="9J98Q5zb2zZnfs9ouLOGpA==" spinCount="100000" sheet="1" objects="1" scenarios="1"/>
  <protectedRanges>
    <protectedRange sqref="C7:C8 D19 C12:C15" name="Range1_1"/>
  </protectedRanges>
  <mergeCells count="43">
    <mergeCell ref="B23:J41"/>
    <mergeCell ref="B6:D6"/>
    <mergeCell ref="C7:D7"/>
    <mergeCell ref="C8:D8"/>
    <mergeCell ref="J7:J8"/>
    <mergeCell ref="J9:J10"/>
    <mergeCell ref="J11:J12"/>
    <mergeCell ref="J13:J14"/>
    <mergeCell ref="J15:J16"/>
    <mergeCell ref="C15:D15"/>
    <mergeCell ref="C16:D16"/>
    <mergeCell ref="I11:I12"/>
    <mergeCell ref="I17:I18"/>
    <mergeCell ref="I15:I16"/>
    <mergeCell ref="G11:G12"/>
    <mergeCell ref="G13:G14"/>
    <mergeCell ref="G15:G16"/>
    <mergeCell ref="J17:J18"/>
    <mergeCell ref="B22:J22"/>
    <mergeCell ref="H13:H14"/>
    <mergeCell ref="H15:H16"/>
    <mergeCell ref="H17:H18"/>
    <mergeCell ref="C13:D13"/>
    <mergeCell ref="C14:D14"/>
    <mergeCell ref="C17:D17"/>
    <mergeCell ref="I13:I14"/>
    <mergeCell ref="G17:G18"/>
    <mergeCell ref="C18:D18"/>
    <mergeCell ref="C19:D19"/>
    <mergeCell ref="B20:D20"/>
    <mergeCell ref="I19:J19"/>
    <mergeCell ref="G19:H19"/>
    <mergeCell ref="I7:I8"/>
    <mergeCell ref="I9:I10"/>
    <mergeCell ref="A2:J4"/>
    <mergeCell ref="A1:J1"/>
    <mergeCell ref="B11:D11"/>
    <mergeCell ref="C12:D12"/>
    <mergeCell ref="G7:G8"/>
    <mergeCell ref="G9:G10"/>
    <mergeCell ref="H7:H8"/>
    <mergeCell ref="H9:H10"/>
    <mergeCell ref="H11:H12"/>
  </mergeCells>
  <conditionalFormatting sqref="B20:D20">
    <cfRule type="containsText" dxfId="15" priority="7" operator="containsText" text="Under">
      <formula>NOT(ISERROR(SEARCH("Under",B20)))</formula>
    </cfRule>
    <cfRule type="containsText" dxfId="14" priority="8" operator="containsText" text="Over">
      <formula>NOT(ISERROR(SEARCH("Over",B20)))</formula>
    </cfRule>
  </conditionalFormatting>
  <conditionalFormatting sqref="G19:H19">
    <cfRule type="containsText" dxfId="13" priority="2" operator="containsText" text="Below County Limit">
      <formula>NOT(ISERROR(SEARCH("Below County Limit",G19)))</formula>
    </cfRule>
    <cfRule type="containsText" dxfId="12" priority="4" operator="containsText" text="Above County Limit">
      <formula>NOT(ISERROR(SEARCH("Above County Limit",G19)))</formula>
    </cfRule>
    <cfRule type="containsText" dxfId="11" priority="6" operator="containsText" text="Enter Compliance Income Limit">
      <formula>NOT(ISERROR(SEARCH("Enter Compliance Income Limit",G19)))</formula>
    </cfRule>
  </conditionalFormatting>
  <conditionalFormatting sqref="H17">
    <cfRule type="cellIs" dxfId="10" priority="568" operator="lessThanOrEqual">
      <formula>$C$16</formula>
    </cfRule>
    <cfRule type="cellIs" dxfId="9" priority="569" operator="greaterThan">
      <formula>$C$16</formula>
    </cfRule>
  </conditionalFormatting>
  <conditionalFormatting sqref="I17:I18">
    <cfRule type="cellIs" dxfId="8" priority="9" operator="lessThanOrEqual">
      <formula>$C$17/12</formula>
    </cfRule>
    <cfRule type="cellIs" dxfId="7" priority="10" operator="greaterThan">
      <formula>$C$17/12</formula>
    </cfRule>
  </conditionalFormatting>
  <conditionalFormatting sqref="I19:J19">
    <cfRule type="containsText" dxfId="6" priority="1" operator="containsText" text="Below 80% AMI">
      <formula>NOT(ISERROR(SEARCH("Below 80% AMI",I19)))</formula>
    </cfRule>
    <cfRule type="containsText" dxfId="5" priority="3" operator="containsText" text="Above 80% AMI">
      <formula>NOT(ISERROR(SEARCH("Above 80% AMI",I19)))</formula>
    </cfRule>
    <cfRule type="containsText" dxfId="4" priority="5" operator="containsText" text="Enter 80% AMI Limit">
      <formula>NOT(ISERROR(SEARCH("Enter 80% AMI Limit",I19)))</formula>
    </cfRule>
  </conditionalFormatting>
  <conditionalFormatting sqref="J9:J16">
    <cfRule type="cellIs" dxfId="3" priority="15" operator="lessThan">
      <formula>#REF!</formula>
    </cfRule>
    <cfRule type="cellIs" dxfId="2" priority="16" operator="greaterThan">
      <formula>#REF!</formula>
    </cfRule>
  </conditionalFormatting>
  <conditionalFormatting sqref="J17:J18">
    <cfRule type="cellIs" dxfId="1" priority="13" operator="lessThanOrEqual">
      <formula>$C$17</formula>
    </cfRule>
    <cfRule type="cellIs" dxfId="0" priority="13" operator="greaterThan">
      <formula>$C$17</formula>
    </cfRule>
  </conditionalFormatting>
  <pageMargins left="0.7" right="0.7" top="0.75" bottom="0.75" header="0.3" footer="0.3"/>
  <pageSetup scale="63" orientation="landscape" r:id="rId1"/>
  <colBreaks count="3" manualBreakCount="3">
    <brk id="5" max="1048575" man="1"/>
    <brk id="10" max="1048575" man="1"/>
    <brk id="15" min="4" max="46"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DC50"/>
  <sheetViews>
    <sheetView showGridLines="0" showWhiteSpace="0" zoomScale="80" zoomScaleNormal="80" zoomScalePageLayoutView="70" workbookViewId="0">
      <pane xSplit="4" ySplit="12" topLeftCell="E13" activePane="bottomRight" state="frozen"/>
      <selection pane="bottomRight" activeCell="C17" sqref="C17"/>
      <selection pane="bottomLeft" activeCell="A10" sqref="A10"/>
      <selection pane="topRight" activeCell="E1" sqref="E1"/>
    </sheetView>
  </sheetViews>
  <sheetFormatPr defaultColWidth="9.140625" defaultRowHeight="15.75"/>
  <cols>
    <col min="1" max="1" width="38" style="1" bestFit="1" customWidth="1"/>
    <col min="2" max="2" width="25.5703125" style="1" customWidth="1"/>
    <col min="3" max="3" width="16.85546875" style="1" customWidth="1"/>
    <col min="4" max="4" width="0.140625" style="1" customWidth="1"/>
    <col min="5" max="5" width="49.85546875" style="1" customWidth="1"/>
    <col min="6" max="6" width="20.28515625" style="1" customWidth="1"/>
    <col min="7" max="7" width="4.140625" style="1" customWidth="1"/>
    <col min="8" max="8" width="40" style="1" customWidth="1"/>
    <col min="9" max="9" width="17.28515625" style="1" customWidth="1"/>
    <col min="10" max="10" width="25.140625" style="1" bestFit="1" customWidth="1"/>
    <col min="11" max="11" width="25.28515625" style="1" bestFit="1" customWidth="1"/>
    <col min="12" max="12" width="3.42578125" style="1" customWidth="1"/>
    <col min="13" max="13" width="49.5703125" style="1" customWidth="1"/>
    <col min="14" max="14" width="15.5703125" style="1" customWidth="1"/>
    <col min="15" max="15" width="2.85546875" style="1" customWidth="1"/>
    <col min="16" max="16" width="38.140625" style="1" customWidth="1"/>
    <col min="17" max="17" width="15.85546875" style="1" customWidth="1"/>
    <col min="18" max="18" width="25.140625" style="1" customWidth="1"/>
    <col min="19" max="19" width="25.28515625" style="1" customWidth="1"/>
    <col min="20" max="20" width="9.140625" style="1" customWidth="1"/>
    <col min="21" max="21" width="49.7109375" style="1" customWidth="1"/>
    <col min="22" max="22" width="13.42578125" style="1" customWidth="1"/>
    <col min="23" max="23" width="3.42578125" style="1" customWidth="1"/>
    <col min="24" max="24" width="38.42578125" style="1" customWidth="1"/>
    <col min="25" max="25" width="17.5703125" style="1" customWidth="1"/>
    <col min="26" max="26" width="29.42578125" style="1" customWidth="1"/>
    <col min="27" max="27" width="29" style="1" customWidth="1"/>
    <col min="28" max="28" width="9.140625" style="1" customWidth="1"/>
    <col min="29" max="29" width="49.5703125" style="1" customWidth="1"/>
    <col min="30" max="30" width="13.42578125" style="1" customWidth="1"/>
    <col min="31" max="31" width="3.5703125" style="1" customWidth="1"/>
    <col min="32" max="32" width="38.140625" style="1" customWidth="1"/>
    <col min="33" max="33" width="17.85546875" style="1" customWidth="1"/>
    <col min="34" max="34" width="29.42578125" style="1" customWidth="1"/>
    <col min="35" max="35" width="29" style="1" customWidth="1"/>
    <col min="36" max="36" width="9.140625" style="1" customWidth="1"/>
    <col min="37" max="37" width="49.5703125" style="1" customWidth="1"/>
    <col min="38" max="38" width="13.42578125" style="1" customWidth="1"/>
    <col min="39" max="39" width="3.42578125" style="1" customWidth="1"/>
    <col min="40" max="40" width="38" style="1" customWidth="1"/>
    <col min="41" max="41" width="16.28515625" style="1" customWidth="1"/>
    <col min="42" max="42" width="29.42578125" style="1" customWidth="1"/>
    <col min="43" max="43" width="29" style="1" customWidth="1"/>
    <col min="44" max="44" width="9.140625" style="1" customWidth="1"/>
    <col min="45" max="16384" width="9.140625" style="1"/>
  </cols>
  <sheetData>
    <row r="1" spans="1:107" s="123" customFormat="1" ht="24" customHeight="1">
      <c r="A1" s="231" t="s">
        <v>74</v>
      </c>
      <c r="B1" s="178"/>
      <c r="C1" s="178"/>
      <c r="D1" s="178"/>
      <c r="E1" s="178"/>
      <c r="F1" s="178"/>
      <c r="G1" s="178"/>
      <c r="H1" s="178"/>
      <c r="I1" s="178"/>
      <c r="J1" s="178"/>
      <c r="K1" s="178"/>
      <c r="L1" s="178"/>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c r="CX1" s="124"/>
      <c r="CY1" s="124"/>
      <c r="CZ1" s="124"/>
      <c r="DA1" s="124"/>
      <c r="DB1" s="124"/>
      <c r="DC1" s="124"/>
    </row>
    <row r="2" spans="1:107" s="123" customFormat="1" ht="24" customHeight="1">
      <c r="A2" s="231"/>
      <c r="B2" s="178"/>
      <c r="C2" s="178"/>
      <c r="D2" s="178"/>
      <c r="E2" s="178"/>
      <c r="F2" s="178"/>
      <c r="G2" s="178"/>
      <c r="H2" s="178"/>
      <c r="I2" s="178"/>
      <c r="J2" s="178"/>
      <c r="K2" s="178"/>
      <c r="L2" s="178"/>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c r="DB2" s="124"/>
      <c r="DC2" s="124"/>
    </row>
    <row r="3" spans="1:107" s="123" customFormat="1" ht="24" customHeight="1" thickBot="1">
      <c r="A3" s="232"/>
      <c r="B3" s="233"/>
      <c r="C3" s="233"/>
      <c r="D3" s="233"/>
      <c r="E3" s="233"/>
      <c r="F3" s="233"/>
      <c r="G3" s="233"/>
      <c r="H3" s="233"/>
      <c r="I3" s="233"/>
      <c r="J3" s="233"/>
      <c r="K3" s="233"/>
      <c r="L3" s="233"/>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6"/>
    </row>
    <row r="4" spans="1:107" s="258" customFormat="1" ht="24" customHeight="1" thickBot="1">
      <c r="A4" s="267" t="s">
        <v>52</v>
      </c>
      <c r="B4" s="268"/>
      <c r="C4" s="269"/>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6"/>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row>
    <row r="5" spans="1:107" s="258" customFormat="1" ht="24" customHeight="1" thickBot="1">
      <c r="A5" s="270"/>
      <c r="B5" s="271"/>
      <c r="C5" s="272"/>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row>
    <row r="6" spans="1:107" s="258" customFormat="1" ht="24" customHeight="1" thickBot="1">
      <c r="A6" s="273"/>
      <c r="B6" s="274"/>
      <c r="C6" s="27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row>
    <row r="7" spans="1:107" s="58" customFormat="1" ht="24" customHeight="1" thickBot="1">
      <c r="A7" s="241" t="s">
        <v>75</v>
      </c>
      <c r="B7" s="242"/>
      <c r="C7" s="243"/>
      <c r="D7" s="3"/>
      <c r="E7" s="63"/>
    </row>
    <row r="8" spans="1:107" s="47" customFormat="1" ht="24" customHeight="1" thickBot="1">
      <c r="A8" s="54" t="s">
        <v>76</v>
      </c>
      <c r="B8" s="244">
        <v>73139.14</v>
      </c>
      <c r="C8" s="245"/>
      <c r="E8" s="59"/>
    </row>
    <row r="9" spans="1:107" s="47" customFormat="1" ht="24" customHeight="1" thickBot="1">
      <c r="A9" s="54" t="s">
        <v>77</v>
      </c>
      <c r="B9" s="250">
        <v>73139.14</v>
      </c>
      <c r="C9" s="251"/>
      <c r="E9" s="59"/>
    </row>
    <row r="10" spans="1:107" s="47" customFormat="1" ht="24" customHeight="1" thickBot="1">
      <c r="A10" s="54" t="s">
        <v>78</v>
      </c>
      <c r="B10" s="109">
        <v>1003</v>
      </c>
      <c r="C10" s="70">
        <f>IF(B10="Sum of Calculations",SUM(F47,N47,V47,AD47,AL47),IF(B10="Affadivit",B8,B9))</f>
        <v>73139.14</v>
      </c>
      <c r="E10" s="59"/>
    </row>
    <row r="11" spans="1:107" s="61" customFormat="1" ht="21.75" customHeight="1" thickBot="1">
      <c r="A11" s="54" t="s">
        <v>79</v>
      </c>
      <c r="B11" s="109" t="s">
        <v>80</v>
      </c>
      <c r="C11" s="70">
        <f>IF(B11="Sum of Calculations",SUM(F48,N48,V48,AD48,AL48),IF(B11="Amount on Borrowers Affadivit",B8,B9))</f>
        <v>6595.876666666667</v>
      </c>
      <c r="D11" s="47"/>
      <c r="E11" s="60"/>
    </row>
    <row r="12" spans="1:107" ht="0.75" customHeight="1" thickBot="1">
      <c r="A12" s="55"/>
      <c r="B12" s="56"/>
      <c r="C12" s="57"/>
      <c r="D12" s="12"/>
      <c r="E12" s="2"/>
    </row>
    <row r="13" spans="1:107" ht="21.75" customHeight="1" thickBot="1">
      <c r="A13" s="252" t="s">
        <v>81</v>
      </c>
      <c r="B13" s="253"/>
      <c r="C13" s="254"/>
      <c r="E13" s="236" t="s">
        <v>82</v>
      </c>
      <c r="F13" s="237"/>
      <c r="G13" s="237"/>
      <c r="H13" s="237"/>
      <c r="I13" s="237"/>
      <c r="J13" s="237"/>
      <c r="K13" s="238"/>
      <c r="L13" s="88"/>
      <c r="M13" s="236" t="s">
        <v>83</v>
      </c>
      <c r="N13" s="237"/>
      <c r="O13" s="237"/>
      <c r="P13" s="237"/>
      <c r="Q13" s="237"/>
      <c r="R13" s="237"/>
      <c r="S13" s="238"/>
      <c r="U13" s="236" t="s">
        <v>84</v>
      </c>
      <c r="V13" s="237"/>
      <c r="W13" s="237"/>
      <c r="X13" s="237"/>
      <c r="Y13" s="237"/>
      <c r="Z13" s="237"/>
      <c r="AA13" s="238"/>
      <c r="AC13" s="236" t="s">
        <v>85</v>
      </c>
      <c r="AD13" s="237"/>
      <c r="AE13" s="237"/>
      <c r="AF13" s="237"/>
      <c r="AG13" s="237"/>
      <c r="AH13" s="237"/>
      <c r="AI13" s="238"/>
      <c r="AK13" s="236" t="s">
        <v>86</v>
      </c>
      <c r="AL13" s="237"/>
      <c r="AM13" s="237"/>
      <c r="AN13" s="237"/>
      <c r="AO13" s="237"/>
      <c r="AP13" s="237"/>
      <c r="AQ13" s="238"/>
    </row>
    <row r="14" spans="1:107" s="8" customFormat="1" ht="19.5" customHeight="1" thickBot="1">
      <c r="A14" s="103"/>
      <c r="B14" s="104"/>
      <c r="C14" s="105"/>
      <c r="E14" s="239" t="s">
        <v>87</v>
      </c>
      <c r="F14" s="240"/>
      <c r="H14" s="165" t="s">
        <v>88</v>
      </c>
      <c r="I14" s="48" t="s">
        <v>89</v>
      </c>
      <c r="J14" s="48" t="s">
        <v>90</v>
      </c>
      <c r="K14" s="49" t="s">
        <v>91</v>
      </c>
      <c r="L14" s="89"/>
      <c r="M14" s="239" t="s">
        <v>87</v>
      </c>
      <c r="N14" s="240"/>
      <c r="P14" s="165" t="s">
        <v>88</v>
      </c>
      <c r="Q14" s="48" t="s">
        <v>89</v>
      </c>
      <c r="R14" s="48" t="s">
        <v>90</v>
      </c>
      <c r="S14" s="49" t="s">
        <v>91</v>
      </c>
      <c r="U14" s="239" t="s">
        <v>87</v>
      </c>
      <c r="V14" s="240"/>
      <c r="X14" s="165" t="s">
        <v>88</v>
      </c>
      <c r="Y14" s="48" t="s">
        <v>89</v>
      </c>
      <c r="Z14" s="48" t="s">
        <v>90</v>
      </c>
      <c r="AA14" s="49" t="s">
        <v>91</v>
      </c>
      <c r="AC14" s="239" t="s">
        <v>87</v>
      </c>
      <c r="AD14" s="240"/>
      <c r="AF14" s="165" t="s">
        <v>88</v>
      </c>
      <c r="AG14" s="48" t="s">
        <v>89</v>
      </c>
      <c r="AH14" s="48" t="s">
        <v>90</v>
      </c>
      <c r="AI14" s="49" t="s">
        <v>91</v>
      </c>
      <c r="AK14" s="239" t="s">
        <v>87</v>
      </c>
      <c r="AL14" s="240"/>
      <c r="AN14" s="165" t="s">
        <v>88</v>
      </c>
      <c r="AO14" s="48" t="s">
        <v>89</v>
      </c>
      <c r="AP14" s="48" t="s">
        <v>90</v>
      </c>
      <c r="AQ14" s="49" t="s">
        <v>91</v>
      </c>
    </row>
    <row r="15" spans="1:107" ht="18.75" customHeight="1" thickBot="1">
      <c r="A15" s="100" t="s">
        <v>92</v>
      </c>
      <c r="B15" s="101" t="s">
        <v>93</v>
      </c>
      <c r="C15" s="105"/>
      <c r="E15" s="16" t="s">
        <v>94</v>
      </c>
      <c r="F15" s="133">
        <v>44562</v>
      </c>
      <c r="H15" s="50" t="s">
        <v>95</v>
      </c>
      <c r="I15" s="137"/>
      <c r="J15" s="71">
        <f>I15</f>
        <v>0</v>
      </c>
      <c r="K15" s="72">
        <f t="shared" ref="K15:K22" si="0">J15/12</f>
        <v>0</v>
      </c>
      <c r="L15" s="51"/>
      <c r="M15" s="16" t="s">
        <v>94</v>
      </c>
      <c r="N15" s="133"/>
      <c r="P15" s="50" t="s">
        <v>95</v>
      </c>
      <c r="Q15" s="137"/>
      <c r="R15" s="71">
        <f>Q15</f>
        <v>0</v>
      </c>
      <c r="S15" s="72">
        <f t="shared" ref="S15:S22" si="1">R15/12</f>
        <v>0</v>
      </c>
      <c r="U15" s="16" t="s">
        <v>94</v>
      </c>
      <c r="V15" s="133"/>
      <c r="X15" s="50" t="s">
        <v>95</v>
      </c>
      <c r="Y15" s="137"/>
      <c r="Z15" s="71">
        <f>Y15</f>
        <v>0</v>
      </c>
      <c r="AA15" s="72">
        <f t="shared" ref="AA15:AA22" si="2">Z15/12</f>
        <v>0</v>
      </c>
      <c r="AC15" s="16" t="s">
        <v>94</v>
      </c>
      <c r="AD15" s="133">
        <v>44562</v>
      </c>
      <c r="AF15" s="50" t="s">
        <v>95</v>
      </c>
      <c r="AG15" s="137"/>
      <c r="AH15" s="71">
        <f>AG15</f>
        <v>0</v>
      </c>
      <c r="AI15" s="72">
        <f t="shared" ref="AI15:AI22" si="3">AH15/12</f>
        <v>0</v>
      </c>
      <c r="AK15" s="16" t="s">
        <v>94</v>
      </c>
      <c r="AL15" s="133">
        <v>44562</v>
      </c>
      <c r="AN15" s="50" t="s">
        <v>95</v>
      </c>
      <c r="AO15" s="137"/>
      <c r="AP15" s="71">
        <f>AO15</f>
        <v>0</v>
      </c>
      <c r="AQ15" s="72">
        <f t="shared" ref="AQ15:AQ22" si="4">AP15/12</f>
        <v>0</v>
      </c>
    </row>
    <row r="16" spans="1:107" ht="17.25" customHeight="1">
      <c r="A16" s="127"/>
      <c r="B16" s="128"/>
      <c r="C16" s="105"/>
      <c r="E16" s="16" t="s">
        <v>96</v>
      </c>
      <c r="F16" s="134">
        <v>40</v>
      </c>
      <c r="H16" s="52" t="s">
        <v>97</v>
      </c>
      <c r="I16" s="138"/>
      <c r="J16" s="73">
        <f>I16</f>
        <v>0</v>
      </c>
      <c r="K16" s="74">
        <f t="shared" si="0"/>
        <v>0</v>
      </c>
      <c r="L16" s="51"/>
      <c r="M16" s="16" t="s">
        <v>96</v>
      </c>
      <c r="N16" s="134"/>
      <c r="P16" s="52" t="s">
        <v>97</v>
      </c>
      <c r="Q16" s="138"/>
      <c r="R16" s="73">
        <f>Q16</f>
        <v>0</v>
      </c>
      <c r="S16" s="74">
        <f t="shared" si="1"/>
        <v>0</v>
      </c>
      <c r="U16" s="16" t="s">
        <v>98</v>
      </c>
      <c r="V16" s="134"/>
      <c r="X16" s="52" t="s">
        <v>97</v>
      </c>
      <c r="Y16" s="138"/>
      <c r="Z16" s="73">
        <f>Y16</f>
        <v>0</v>
      </c>
      <c r="AA16" s="74">
        <f t="shared" si="2"/>
        <v>0</v>
      </c>
      <c r="AC16" s="16" t="s">
        <v>98</v>
      </c>
      <c r="AD16" s="134">
        <v>40</v>
      </c>
      <c r="AF16" s="52" t="s">
        <v>97</v>
      </c>
      <c r="AG16" s="138"/>
      <c r="AH16" s="73">
        <f>AG16</f>
        <v>0</v>
      </c>
      <c r="AI16" s="74">
        <f t="shared" si="3"/>
        <v>0</v>
      </c>
      <c r="AK16" s="16" t="s">
        <v>98</v>
      </c>
      <c r="AL16" s="134">
        <v>40</v>
      </c>
      <c r="AN16" s="52" t="s">
        <v>97</v>
      </c>
      <c r="AO16" s="138"/>
      <c r="AP16" s="73">
        <f>AO16</f>
        <v>0</v>
      </c>
      <c r="AQ16" s="74">
        <f t="shared" si="4"/>
        <v>0</v>
      </c>
    </row>
    <row r="17" spans="1:43" ht="18" customHeight="1" thickBot="1">
      <c r="A17" s="129"/>
      <c r="B17" s="130"/>
      <c r="C17" s="105"/>
      <c r="E17" s="18" t="s">
        <v>99</v>
      </c>
      <c r="F17" s="135">
        <v>52</v>
      </c>
      <c r="H17" s="15" t="s">
        <v>100</v>
      </c>
      <c r="I17" s="139">
        <v>36569.57</v>
      </c>
      <c r="J17" s="75">
        <f>I17/F23*(IF(F24="Hourly",2080,IF(F24="Weekly",52,IF(F24="Bi-Weekly",26,IF(F24="Bi-Monthly",24,IF(F24="Monthly",12))))))</f>
        <v>73139.14</v>
      </c>
      <c r="K17" s="76">
        <f t="shared" si="0"/>
        <v>6094.9283333333333</v>
      </c>
      <c r="L17" s="51"/>
      <c r="M17" s="18" t="s">
        <v>99</v>
      </c>
      <c r="N17" s="135"/>
      <c r="P17" s="15" t="s">
        <v>100</v>
      </c>
      <c r="Q17" s="139"/>
      <c r="R17" s="75">
        <f>Q17/N23*(IF(N24="Hourly",2080,IF(N24="Weekly",52,IF(N24="Bi-Weekly",26,IF(N24="Bi-Monthly",24,IF(N24="Monthly",12))))))</f>
        <v>0</v>
      </c>
      <c r="S17" s="76">
        <f t="shared" si="1"/>
        <v>0</v>
      </c>
      <c r="U17" s="18" t="s">
        <v>101</v>
      </c>
      <c r="V17" s="135"/>
      <c r="X17" s="15" t="s">
        <v>100</v>
      </c>
      <c r="Y17" s="139"/>
      <c r="Z17" s="75">
        <f>Y17/V23*(IF(V24="Hourly",2080,IF(V24="Weekly",52,IF(V24="Bi-Weekly",26,IF(V24="Bi-Monthly",24,IF(V24="Monthly",12))))))</f>
        <v>0</v>
      </c>
      <c r="AA17" s="76">
        <f t="shared" si="2"/>
        <v>0</v>
      </c>
      <c r="AC17" s="18" t="s">
        <v>101</v>
      </c>
      <c r="AD17" s="135">
        <v>52</v>
      </c>
      <c r="AF17" s="15" t="s">
        <v>100</v>
      </c>
      <c r="AG17" s="139"/>
      <c r="AH17" s="75">
        <f>AG17/AD23*(IF(AD24="Hourly",2080,IF(AD24="Weekly",52,IF(AD24="Bi-Weekly",26,IF(AD24="Bi-Monthly",24,IF(AD24="Monthly",12))))))</f>
        <v>0</v>
      </c>
      <c r="AI17" s="76">
        <f t="shared" si="3"/>
        <v>0</v>
      </c>
      <c r="AK17" s="18" t="s">
        <v>101</v>
      </c>
      <c r="AL17" s="135">
        <v>52</v>
      </c>
      <c r="AN17" s="15" t="s">
        <v>100</v>
      </c>
      <c r="AO17" s="139"/>
      <c r="AP17" s="75">
        <f>AO17/AL23*(IF(AL24="Hourly",2080,IF(AL24="Weekly",52,IF(AL24="Bi-Weekly",26,IF(AL24="Bi-Monthly",24,IF(AL24="Monthly",12))))))</f>
        <v>0</v>
      </c>
      <c r="AQ17" s="76">
        <f t="shared" si="4"/>
        <v>0</v>
      </c>
    </row>
    <row r="18" spans="1:43" ht="16.5" customHeight="1" thickBot="1">
      <c r="A18" s="129"/>
      <c r="B18" s="130"/>
      <c r="C18" s="105"/>
      <c r="E18" s="40"/>
      <c r="F18" s="38"/>
      <c r="H18" s="17" t="s">
        <v>102</v>
      </c>
      <c r="I18" s="140">
        <v>34499.17</v>
      </c>
      <c r="J18" s="77">
        <f>I18/F23*(IF(F24="Hourly",2080,IF(F24="Weekly",52,IF(F24="Bi-Weekly",26,IF(F24="Bi-Monthly",24,IF(F24="Monthly",12))))))</f>
        <v>68998.34</v>
      </c>
      <c r="K18" s="78">
        <f t="shared" si="0"/>
        <v>5749.8616666666667</v>
      </c>
      <c r="L18" s="51"/>
      <c r="M18" s="118"/>
      <c r="N18" s="38"/>
      <c r="P18" s="17" t="s">
        <v>102</v>
      </c>
      <c r="Q18" s="140"/>
      <c r="R18" s="77">
        <f>Q18/N23*(IF(N24="Hourly",2080,IF(N24="Weekly",52,IF(N24="Bi-Weekly",26,IF(N24="Bi-Monthly",24,IF(N24="Monthly",12))))))</f>
        <v>0</v>
      </c>
      <c r="S18" s="78">
        <f t="shared" si="1"/>
        <v>0</v>
      </c>
      <c r="U18" s="40"/>
      <c r="V18" s="38"/>
      <c r="X18" s="17" t="s">
        <v>102</v>
      </c>
      <c r="Y18" s="140"/>
      <c r="Z18" s="77">
        <f>Y18/V23*(IF(V24="Hourly",2080,IF(V24="Weekly",52,IF(V24="Bi-Weekly",26,IF(V24="Bi-Monthly",24,IF(V24="Monthly",12))))))</f>
        <v>0</v>
      </c>
      <c r="AA18" s="78">
        <f t="shared" si="2"/>
        <v>0</v>
      </c>
      <c r="AC18" s="40"/>
      <c r="AD18" s="38"/>
      <c r="AF18" s="17" t="s">
        <v>102</v>
      </c>
      <c r="AG18" s="140"/>
      <c r="AH18" s="77">
        <f>AG18/AD23*(IF(AD24="Hourly",2080,IF(AD24="Weekly",52,IF(AD24="Bi-Weekly",26,IF(AD24="Bi-Monthly",24,IF(AD24="Monthly",12))))))</f>
        <v>0</v>
      </c>
      <c r="AI18" s="78">
        <f t="shared" si="3"/>
        <v>0</v>
      </c>
      <c r="AK18" s="40"/>
      <c r="AL18" s="38"/>
      <c r="AN18" s="17" t="s">
        <v>102</v>
      </c>
      <c r="AO18" s="140"/>
      <c r="AP18" s="77">
        <f>AO18/AL23*(IF(AL24="Hourly",2080,IF(AL24="Weekly",52,IF(AL24="Bi-Weekly",26,IF(AL24="Bi-Monthly",24,IF(AL24="Monthly",12))))))</f>
        <v>0</v>
      </c>
      <c r="AQ18" s="78">
        <f t="shared" si="4"/>
        <v>0</v>
      </c>
    </row>
    <row r="19" spans="1:43" ht="18.75">
      <c r="A19" s="129"/>
      <c r="B19" s="130"/>
      <c r="C19" s="105"/>
      <c r="E19" s="239" t="s">
        <v>103</v>
      </c>
      <c r="F19" s="240"/>
      <c r="H19" s="17" t="s">
        <v>104</v>
      </c>
      <c r="I19" s="140">
        <v>26.25</v>
      </c>
      <c r="J19" s="77">
        <f>I19*F16*F17</f>
        <v>54600</v>
      </c>
      <c r="K19" s="78">
        <f t="shared" si="0"/>
        <v>4550</v>
      </c>
      <c r="L19" s="51"/>
      <c r="M19" s="239" t="s">
        <v>103</v>
      </c>
      <c r="N19" s="240"/>
      <c r="P19" s="17" t="s">
        <v>104</v>
      </c>
      <c r="Q19" s="140"/>
      <c r="R19" s="77">
        <f>Q19*N16*N17</f>
        <v>0</v>
      </c>
      <c r="S19" s="78">
        <f t="shared" si="1"/>
        <v>0</v>
      </c>
      <c r="U19" s="239" t="s">
        <v>103</v>
      </c>
      <c r="V19" s="240"/>
      <c r="X19" s="17" t="s">
        <v>104</v>
      </c>
      <c r="Y19" s="140"/>
      <c r="Z19" s="77">
        <f>Y19*V16*V17</f>
        <v>0</v>
      </c>
      <c r="AA19" s="78">
        <f t="shared" si="2"/>
        <v>0</v>
      </c>
      <c r="AC19" s="239" t="s">
        <v>103</v>
      </c>
      <c r="AD19" s="240"/>
      <c r="AF19" s="17" t="s">
        <v>104</v>
      </c>
      <c r="AG19" s="140"/>
      <c r="AH19" s="77">
        <f>AG19*AD16*AD17</f>
        <v>0</v>
      </c>
      <c r="AI19" s="78">
        <f t="shared" si="3"/>
        <v>0</v>
      </c>
      <c r="AK19" s="239" t="s">
        <v>103</v>
      </c>
      <c r="AL19" s="240"/>
      <c r="AN19" s="17" t="s">
        <v>104</v>
      </c>
      <c r="AO19" s="140"/>
      <c r="AP19" s="77">
        <f>AO19*AL16*AL17</f>
        <v>0</v>
      </c>
      <c r="AQ19" s="78">
        <f t="shared" si="4"/>
        <v>0</v>
      </c>
    </row>
    <row r="20" spans="1:43" ht="18" customHeight="1">
      <c r="A20" s="129"/>
      <c r="B20" s="130"/>
      <c r="C20" s="105"/>
      <c r="E20" s="19" t="s">
        <v>105</v>
      </c>
      <c r="F20" s="136">
        <v>44744</v>
      </c>
      <c r="H20" s="52" t="s">
        <v>106</v>
      </c>
      <c r="I20" s="138"/>
      <c r="J20" s="79">
        <f>I20*(IF(F24="Hourly",2080,IF(F24="Weekly",52,IF(F24="Bi-Weekly",26,IF(F24="Bi-Monthly",24,IF(F24="Monthly",12,1))))))</f>
        <v>0</v>
      </c>
      <c r="K20" s="80">
        <f t="shared" si="0"/>
        <v>0</v>
      </c>
      <c r="L20" s="51"/>
      <c r="M20" s="19" t="s">
        <v>105</v>
      </c>
      <c r="N20" s="136">
        <v>44895</v>
      </c>
      <c r="P20" s="52" t="s">
        <v>106</v>
      </c>
      <c r="Q20" s="138"/>
      <c r="R20" s="79">
        <f>Q20*(IF(N24="Hourly",2080,IF(N24="Weekly",52,IF(N24="Bi-Weekly",26,IF(N24="Bi-Monthly",24,IF(N24="Monthly",12,1))))))</f>
        <v>0</v>
      </c>
      <c r="S20" s="80">
        <f t="shared" si="1"/>
        <v>0</v>
      </c>
      <c r="U20" s="19" t="s">
        <v>105</v>
      </c>
      <c r="V20" s="136">
        <v>44895</v>
      </c>
      <c r="X20" s="52" t="s">
        <v>106</v>
      </c>
      <c r="Y20" s="138"/>
      <c r="Z20" s="79">
        <f>Y20*(IF(V24="Hourly",2080,IF(V24="Weekly",52,IF(V24="Bi-Weekly",26,IF(V24="Bi-Monthly",24,IF(V24="Monthly",12,1))))))</f>
        <v>0</v>
      </c>
      <c r="AA20" s="80">
        <f t="shared" si="2"/>
        <v>0</v>
      </c>
      <c r="AC20" s="19" t="s">
        <v>105</v>
      </c>
      <c r="AD20" s="136">
        <v>44895</v>
      </c>
      <c r="AF20" s="52" t="s">
        <v>106</v>
      </c>
      <c r="AG20" s="138"/>
      <c r="AH20" s="79">
        <f>AG20*(IF(AD24="Hourly",2080,IF(AD24="Weekly",52,IF(AD24="Bi-Weekly",26,IF(AD24="Bi-Monthly",24,IF(AD24="Monthly",12,1))))))</f>
        <v>0</v>
      </c>
      <c r="AI20" s="80">
        <f t="shared" si="3"/>
        <v>0</v>
      </c>
      <c r="AK20" s="19" t="s">
        <v>105</v>
      </c>
      <c r="AL20" s="155">
        <v>44895</v>
      </c>
      <c r="AN20" s="52" t="s">
        <v>106</v>
      </c>
      <c r="AO20" s="138"/>
      <c r="AP20" s="79">
        <f>AO20*(IF(AL24="Hourly",2080,IF(AL24="Weekly",52,IF(AL24="Bi-Weekly",26,IF(AL24="Bi-Monthly",24,IF(AL24="Monthly",12,1))))))</f>
        <v>0</v>
      </c>
      <c r="AQ20" s="80">
        <f t="shared" si="4"/>
        <v>0</v>
      </c>
    </row>
    <row r="21" spans="1:43" ht="17.25" customHeight="1">
      <c r="A21" s="129"/>
      <c r="B21" s="130"/>
      <c r="C21" s="105"/>
      <c r="E21" s="16" t="s">
        <v>107</v>
      </c>
      <c r="F21" s="136">
        <v>44729</v>
      </c>
      <c r="H21" s="15" t="s">
        <v>108</v>
      </c>
      <c r="I21" s="139"/>
      <c r="J21" s="75">
        <f>I21</f>
        <v>0</v>
      </c>
      <c r="K21" s="76">
        <f t="shared" si="0"/>
        <v>0</v>
      </c>
      <c r="L21" s="51"/>
      <c r="M21" s="16" t="s">
        <v>107</v>
      </c>
      <c r="N21" s="136">
        <v>44880</v>
      </c>
      <c r="P21" s="15" t="s">
        <v>108</v>
      </c>
      <c r="Q21" s="139"/>
      <c r="R21" s="75">
        <f>Q21</f>
        <v>0</v>
      </c>
      <c r="S21" s="76">
        <f t="shared" si="1"/>
        <v>0</v>
      </c>
      <c r="U21" s="16" t="s">
        <v>107</v>
      </c>
      <c r="V21" s="136">
        <v>44880</v>
      </c>
      <c r="X21" s="15" t="s">
        <v>108</v>
      </c>
      <c r="Y21" s="139"/>
      <c r="Z21" s="75">
        <f>Y21</f>
        <v>0</v>
      </c>
      <c r="AA21" s="76">
        <f t="shared" si="2"/>
        <v>0</v>
      </c>
      <c r="AC21" s="16" t="s">
        <v>107</v>
      </c>
      <c r="AD21" s="136">
        <v>44880</v>
      </c>
      <c r="AF21" s="15" t="s">
        <v>108</v>
      </c>
      <c r="AG21" s="139"/>
      <c r="AH21" s="75">
        <f>AG21</f>
        <v>0</v>
      </c>
      <c r="AI21" s="76">
        <f t="shared" si="3"/>
        <v>0</v>
      </c>
      <c r="AK21" s="16" t="s">
        <v>107</v>
      </c>
      <c r="AL21" s="155">
        <v>44880</v>
      </c>
      <c r="AN21" s="15" t="s">
        <v>108</v>
      </c>
      <c r="AO21" s="139"/>
      <c r="AP21" s="75">
        <f>AO21</f>
        <v>0</v>
      </c>
      <c r="AQ21" s="76">
        <f t="shared" si="4"/>
        <v>0</v>
      </c>
    </row>
    <row r="22" spans="1:43" ht="18.75" customHeight="1">
      <c r="A22" s="129"/>
      <c r="B22" s="130"/>
      <c r="C22" s="105"/>
      <c r="E22" s="20" t="s">
        <v>109</v>
      </c>
      <c r="F22" s="136">
        <v>44743</v>
      </c>
      <c r="H22" s="52" t="s">
        <v>110</v>
      </c>
      <c r="I22" s="138"/>
      <c r="J22" s="79">
        <f>I22</f>
        <v>0</v>
      </c>
      <c r="K22" s="74">
        <f t="shared" si="0"/>
        <v>0</v>
      </c>
      <c r="L22" s="51"/>
      <c r="M22" s="20" t="s">
        <v>109</v>
      </c>
      <c r="N22" s="136">
        <v>44893</v>
      </c>
      <c r="P22" s="52" t="s">
        <v>110</v>
      </c>
      <c r="Q22" s="138"/>
      <c r="R22" s="79">
        <f>Q22</f>
        <v>0</v>
      </c>
      <c r="S22" s="74">
        <f t="shared" si="1"/>
        <v>0</v>
      </c>
      <c r="U22" s="20" t="s">
        <v>109</v>
      </c>
      <c r="V22" s="136">
        <v>44893</v>
      </c>
      <c r="X22" s="52" t="s">
        <v>110</v>
      </c>
      <c r="Y22" s="138"/>
      <c r="Z22" s="79">
        <f>Y22</f>
        <v>0</v>
      </c>
      <c r="AA22" s="74">
        <f t="shared" si="2"/>
        <v>0</v>
      </c>
      <c r="AC22" s="20" t="s">
        <v>109</v>
      </c>
      <c r="AD22" s="136">
        <v>44893</v>
      </c>
      <c r="AF22" s="52" t="s">
        <v>110</v>
      </c>
      <c r="AG22" s="138"/>
      <c r="AH22" s="79">
        <f>AG22</f>
        <v>0</v>
      </c>
      <c r="AI22" s="74">
        <f t="shared" si="3"/>
        <v>0</v>
      </c>
      <c r="AK22" s="20" t="s">
        <v>109</v>
      </c>
      <c r="AL22" s="155">
        <v>44893</v>
      </c>
      <c r="AN22" s="52" t="s">
        <v>110</v>
      </c>
      <c r="AO22" s="138"/>
      <c r="AP22" s="79">
        <f>AO22</f>
        <v>0</v>
      </c>
      <c r="AQ22" s="74">
        <f t="shared" si="4"/>
        <v>0</v>
      </c>
    </row>
    <row r="23" spans="1:43" ht="15.75" customHeight="1">
      <c r="A23" s="129"/>
      <c r="B23" s="130"/>
      <c r="C23" s="105"/>
      <c r="E23" s="21" t="s">
        <v>111</v>
      </c>
      <c r="F23" s="41">
        <f>IF(F24="Weekly",IF(F15=44197,ROUNDUP((F20-F15)/7,0),ROUNDUP(((F22+1)-F15)/7,0)),IF(F24="Bi-Weekly",IF(F15=44562,ROUNDUP(((F20-F15)/14),0),ROUNDUP((((F22+1)-F15)/14),0)),IF(F24="Monthly",ROUNDDOWN(((F20-F15)/29),0),IF(F24="Bi-Monthly",ROUNDDOWN(((F20-F15)/15),0)))))</f>
        <v>13</v>
      </c>
      <c r="G23" s="65"/>
      <c r="H23" s="246" t="s">
        <v>112</v>
      </c>
      <c r="I23" s="247"/>
      <c r="J23" s="96" t="s">
        <v>113</v>
      </c>
      <c r="K23" s="44" t="s">
        <v>113</v>
      </c>
      <c r="L23" s="51"/>
      <c r="M23" s="21" t="s">
        <v>111</v>
      </c>
      <c r="N23" s="41">
        <f>IF(N24="Weekly",IF(N15=44197,ROUNDUP((N20-N15)/7,0),ROUNDUP(((N22+1)-N15)/7,0)),IF(N24="Bi-Weekly",IF(N15=44562,ROUNDUP(((N20-N15)/14),0),ROUNDUP((((N22+1)-N15)/14),0)),IF(N24="Monthly",ROUNDDOWN(((N20-N15)/29),0),IF(N24="Bi-Monthly",ROUNDDOWN(((N20-N15)/15),0)))))</f>
        <v>3207</v>
      </c>
      <c r="P23" s="246" t="s">
        <v>112</v>
      </c>
      <c r="Q23" s="247"/>
      <c r="R23" s="44" t="s">
        <v>113</v>
      </c>
      <c r="S23" s="44" t="s">
        <v>114</v>
      </c>
      <c r="U23" s="21" t="s">
        <v>111</v>
      </c>
      <c r="V23" s="41">
        <f>IF(V24="Weekly",IF(V15=44197,ROUNDUP((V20-V15)/7,0),ROUNDUP(((V22+1)-V15)/7,0)),IF(V24="Bi-Weekly",IF(V15=44562,ROUNDUP(((V20-V15)/14),0),ROUNDUP((((V22+1)-V15)/14),0)),IF(V24="Monthly",ROUNDDOWN(((V20-V15)/29),0),IF(V24="Bi-Monthly",ROUNDDOWN(((V20-V15)/15),0)))))</f>
        <v>3207</v>
      </c>
      <c r="X23" s="246" t="s">
        <v>112</v>
      </c>
      <c r="Y23" s="247"/>
      <c r="Z23" s="44" t="s">
        <v>114</v>
      </c>
      <c r="AA23" s="44" t="s">
        <v>114</v>
      </c>
      <c r="AC23" s="21" t="s">
        <v>111</v>
      </c>
      <c r="AD23" s="41">
        <f>IF(AD24="Weekly",IF(AD15=44197,ROUNDUP((AD20-AD15)/7,0),ROUNDUP(((AD22+1)-AD15)/7,0)),IF(AD24="Bi-Weekly",IF(AD15=44562,ROUNDUP(((AD20-AD15)/14),0),ROUNDUP((((AD22+1)-AD15)/14),0)),IF(AD24="Monthly",ROUNDDOWN(((AD20-AD15)/29),0),IF(AD24="Bi-Monthly",ROUNDDOWN(((AD20-AD15)/15),0)))))</f>
        <v>24</v>
      </c>
      <c r="AF23" s="246" t="s">
        <v>112</v>
      </c>
      <c r="AG23" s="247"/>
      <c r="AH23" s="44" t="s">
        <v>114</v>
      </c>
      <c r="AI23" s="44" t="s">
        <v>114</v>
      </c>
      <c r="AK23" s="21" t="s">
        <v>111</v>
      </c>
      <c r="AL23" s="41">
        <f>IF(AL24="Weekly",IF(AL15=44197,ROUNDUP((AL20-AL15)/7,0),ROUNDUP(((AL22+1)-AL15)/7,0)),IF(AL24="Bi-Weekly",IF(AL15=44562,ROUNDUP(((AL20-AL15)/14),0),ROUNDUP((((AL22+1)-AL15)/14),0)),IF(AL24="Monthly",ROUNDDOWN(((AL20-AL15)/29),0),IF(AL24="Bi-Monthly",ROUNDDOWN(((AL20-AL15)/15),0)))))</f>
        <v>24</v>
      </c>
      <c r="AN23" s="246" t="s">
        <v>112</v>
      </c>
      <c r="AO23" s="247"/>
      <c r="AP23" s="44" t="s">
        <v>114</v>
      </c>
      <c r="AQ23" s="44" t="s">
        <v>114</v>
      </c>
    </row>
    <row r="24" spans="1:43" ht="18" customHeight="1" thickBot="1">
      <c r="A24" s="129"/>
      <c r="B24" s="130"/>
      <c r="C24" s="105"/>
      <c r="E24" s="18" t="s">
        <v>115</v>
      </c>
      <c r="F24" s="95" t="str">
        <f>IF(E31=TRUE,F27,IF(F22-F21=6,"Weekly",IF(AND(DAY(F21)=1,F22=EOMONTH(F21,0)),"Monthly",IF(F22-F21&gt;30,"Annually",IF(OR(AND(MONTH(F21)=2,AND(DAY(F21)=1,DAY(F22)=14)),AND(MONTH(F21)=2,DAY(F21)=15,OR(DAY(F22)=28,DAY(F22)=29))),"Check Bi-Weekly vs Bi-Monthly",IF(OR(F22-F21=13,F22-F21=12),"Bi-Weekly",IF(OR(F22-F21=14,F22-F21=15),"Bi-Monthly","Error")))))))</f>
        <v>Bi-Weekly</v>
      </c>
      <c r="G24" s="65"/>
      <c r="H24" s="248" t="s">
        <v>116</v>
      </c>
      <c r="I24" s="249"/>
      <c r="J24" s="22">
        <f>IF(J23="YTD Gross",J17,IF(J23="YTD Gross + 1 Yr W2 Avg",((I17+J15)/(F23+IF(E33=TRUE,F28,IF(F24="Hourly",2080,IF(F24="Weekly",52,IF(F24="Bi-Weekly",26,IF(F24="Bi-Monthly",24,IF(F24="Monthly",12,1))))))))*IF(F24="Hourly",2080,IF(F24="Weekly",52,IF(F24="Bi-Weekly",26,IF(F24="Bi-Monthly",24,IF(F24="Monthly",12,1))))),IF(J23="YTD Gross + 2 Yr W2 Avg",((I17+J15+J16)/(F23+IF(E33=TRUE,F28,IF(F24="Hourly",2080,IF(F24="Weekly",52,IF(F24="Bi-Weekly",26,IF(F24="Bi-Monthly",24,IF(F24="Monthly",12,1))))))+IF(E34=TRUE,F29,IF(F24="Hourly",2080,IF(F24="Weekly",52,IF(F24="Bi-Weekly",26,IF(F24="Bi-Monthly",24,IF(F24="Monthly",12,1)))))))*IF(F24="Hourly",2080,IF(F24="Weekly",52,IF(F24="Bi-Weekly",26,IF(F24="Bi-Monthly",24,IF(F24="Monthly",12,1)))))),IF(J23="1 Yr Prior W2",J15,IF(J23="Hourly",J19,IF(J23="YTD Base",J18,IF(J23="Period Salary",J20,IF(J23="YTD Base + 1 Yr Prior Avg",(I18+J21)/(F23+IF(E33=TRUE,F28,IF(F24="Hourly",2080,IF(F24="Weekly",52,IF(F24="Bi-Weekly",26,IF(F24="Bi-Monthly",24,IF(F24="Monthly",12,1)))))))*IF(F24="Hourly",2080,IF(F24="Weekly",52,IF(F24="Bi-Weekly",26,IF(F24="Bi-Monthly",24,IF(F24="Monthly",12,"Error"))))),IF(J23="YTD Base + 2 Yr Prior Avg",((I18+J21+J22)/(F23+IF(E33=TRUE,F28,IF(F24="Hourly",2080,IF(F24="Weekly",52,IF(F24="Bi-Weekly",26,IF(F24="Bi-Monthly",24,IF(F24="Monthly",12,1))))))+IF(E34=TRUE,F29,IF(F24="Hourly",2080,IF(F24="Weekly",52,IF(F24="Bi-Weekly",26,IF(F24="Bi-Monthly",24,IF(F24="Monthly",12,1))))))))*(IF(F24="Hourly",2080,IF(F24="Weekly",52,IF(F24="Bi-Weekly",26,IF(F24="Bi-Monthly",24,IF(F24="Monthly",12,1)))))),IF(J23="2 Yr W2 Avg",((J15+J16)/2)))))))))))/1</f>
        <v>73139.14</v>
      </c>
      <c r="K24" s="23">
        <f>IF(K23="YTD Gross",J17,IF(K23="YTD Gross + 1 Yr W2 Avg",((I17+J15)/(F23+IF(E33=TRUE,F28,IF(F24="Hourly",2080,IF(F24="Weekly",52,IF(F24="Bi-Weekly",26,IF(F24="Bi-Monthly",24,IF(F24="Monthly",12,1))))))))*IF(F24="Hourly",2080,IF(F24="Weekly",52,IF(F24="Bi-Weekly",26,IF(F24="Bi-Monthly",24,IF(F24="Monthly",12,1))))),IF(K23="YTD Gross + 2 Yr W2 Avg",((I17+J15+J16)/(F23+IF(E33=TRUE,F28,IF(F24="Hourly",2080,IF(F24="Weekly",52,IF(F24="Bi-Weekly",26,IF(F24="Bi-Monthly",24,IF(F24="Monthly",12,1))))))+IF(E34=TRUE,F29,IF(F24="Hourly",2080,IF(F24="Weekly",52,IF(F24="Bi-Weekly",26,IF(F24="Bi-Monthly",24,IF(F24="Monthly",12,1)))))))*IF(F24="Hourly",2080,IF(F24="Weekly",52,IF(F24="Bi-Weekly",26,IF(F24="Bi-Monthly",24,IF(F24="Monthly",12,1)))))),IF(K23="1 Yr Prior W2",J15,IF(K23="Hourly",J19,IF(K23="YTD Base",J18,IF(K23="Period Salary",J20,IF(K23="YTD Base + 1 Yr Prior Avg",(I18+J21)/(F23+IF(E33=TRUE,F28,IF(F24="Hourly",2080,IF(F24="Weekly",52,IF(F24="Bi-Weekly",26,IF(F24="Bi-Monthly",24,IF(F24="Monthly",12,1)))))))*IF(F24="Hourly",2080,IF(F24="Weekly",52,IF(F24="Bi-Weekly",26,IF(F24="Bi-Monthly",24,IF(F24="Monthly",12,"Error"))))),IF(K23="YTD Base + 2 Yr Prior Avg",((I18+J21+J22)/(F23+IF(E33=TRUE,F28,IF(F24="Hourly",2080,IF(F24="Weekly",52,IF(F24="Bi-Weekly",26,IF(F24="Bi-Monthly",24,IF(F24="Monthly",12,1))))))+IF(E34=TRUE,F29,IF(F24="Hourly",2080,IF(F24="Weekly",52,IF(F24="Bi-Weekly",26,IF(F24="Bi-Monthly",24,IF(F24="Monthly",12,1))))))))*(IF(F24="Hourly",2080,IF(F24="Weekly",52,IF(F24="Bi-Weekly",26,IF(F24="Bi-Monthly",24,IF(F24="Monthly",12,1)))))),IF(K23="2 Yr W2 Avg",((J15+J16)/2)))))))))))/12</f>
        <v>6094.9283333333333</v>
      </c>
      <c r="L24" s="51"/>
      <c r="M24" s="18" t="s">
        <v>115</v>
      </c>
      <c r="N24" s="95" t="str">
        <f>IF(M31=TRUE,N27,IF(N22-N21=6,"Weekly",IF(AND(DAY(N21)=1,N22=EOMONTH(N21,0)),"Monthly",IF(N22-N21&gt;30,"Annually",IF(OR(AND(MONTH(N21)=2,AND(DAY(N21)=1,DAY(N22)=14)),AND(MONTH(N21)=2,DAY(N21)=15,OR(DAY(N22)=28,DAY(N22)=29))),"Check Bi-Weekly vs Bi-Monthly",IF(OR(N22-N21=13,N22-N21=12),"Bi-Weekly",IF(OR(N22-N21=14,N22-N21=15),"Bi-Monthly","Error")))))))</f>
        <v>Bi-Weekly</v>
      </c>
      <c r="P24" s="248" t="s">
        <v>116</v>
      </c>
      <c r="Q24" s="249"/>
      <c r="R24" s="22">
        <f>IF(R23="YTD Gross",R17,IF(R23="YTD Gross + 1 Yr W2 Avg",((Q17+R15)/(N23+IF(M33=TRUE,N28,IF(N24="Hourly",2080,IF(N24="Weekly",52,IF(N24="Bi-Weekly",26,IF(N24="Bi-Monthly",24,IF(N24="Monthly",12,1))))))))*IF(N24="Hourly",2080,IF(N24="Weekly",52,IF(N24="Bi-Weekly",26,IF(N24="Bi-Monthly",24,IF(N24="Monthly",12,1))))),IF(R23="YTD Gross + 2 Yr W2 Avg",((Q17+R15+R16)/(N23+IF(M33=TRUE,N28,IF(N24="Hourly",2080,IF(N24="Weekly",52,IF(N24="Bi-Weekly",26,IF(N24="Bi-Monthly",24,IF(N24="Monthly",12,1))))))+IF(M34=TRUE,N29,IF(N24="Hourly",2080,IF(N24="Weekly",52,IF(N24="Bi-Weekly",26,IF(N24="Bi-Monthly",24,IF(N24="Monthly",12,1)))))))*IF(N24="Hourly",2080,IF(N24="Weekly",52,IF(N24="Bi-Weekly",26,IF(N24="Bi-Monthly",24,IF(N24="Monthly",12,1)))))),IF(R23="1 Yr Prior W2",R15,IF(R23="Hourly",R19,IF(R23="YTD Base",R18,IF(R23="Period Salary",R20,IF(R23="YTD Base + 1 Yr Prior Avg",(Q18+R21)/(N23+IF(M33=TRUE,N28,IF(N24="Hourly",2080,IF(N24="Weekly",52,IF(N24="Bi-Weekly",26,IF(N24="Bi-Monthly",24,IF(N24="Monthly",12,1)))))))*IF(N24="Hourly",2080,IF(N24="Weekly",52,IF(N24="Bi-Weekly",26,IF(N24="Bi-Monthly",24,IF(N24="Monthly",12,"Error"))))),IF(R23="YTD Base + 2 Yr Prior Avg",((Q18+R21+R22)/(N23+IF(M33=TRUE,N28,IF(N24="Hourly",2080,IF(N24="Weekly",52,IF(N24="Bi-Weekly",26,IF(N24="Bi-Monthly",24,IF(N24="Monthly",12,1))))))+IF(M34=TRUE,N29,IF(N24="Hourly",2080,IF(N24="Weekly",52,IF(N24="Bi-Weekly",26,IF(N24="Bi-Monthly",24,IF(N24="Monthly",12,1))))))))*(IF(N24="Hourly",2080,IF(N24="Weekly",52,IF(N24="Bi-Weekly",26,IF(N24="Bi-Monthly",24,IF(N24="Monthly",12,1)))))),IF(R23="2 Yr W2 Avg",((R15+R16)/2)))))))))))/1</f>
        <v>0</v>
      </c>
      <c r="S24" s="23">
        <f>IF(S23="YTD Gross",R17,IF(S23="YTD Gross + 1 Yr W2 Avg",((Q17+R15)/(N23+IF(M33=TRUE,N28,IF(N24="Hourly",2080,IF(N24="Weekly",52,IF(N24="Bi-Weekly",26,IF(N24="Bi-Monthly",24,IF(N24="Monthly",12,1))))))))*IF(N24="Hourly",2080,IF(N24="Weekly",52,IF(N24="Bi-Weekly",26,IF(N24="Bi-Monthly",24,IF(N24="Monthly",12,1))))),IF(S23="YTD Gross + 2 Yr W2 Avg",((Q17+R15+R16)/(N23+IF(M33=TRUE,N28,IF(N24="Hourly",2080,IF(N24="Weekly",52,IF(N24="Bi-Weekly",26,IF(N24="Bi-Monthly",24,IF(N24="Monthly",12,1))))))+IF(M34=TRUE,N29,IF(N24="Hourly",2080,IF(N24="Weekly",52,IF(N24="Bi-Weekly",26,IF(N24="Bi-Monthly",24,IF(N24="Monthly",12,1)))))))*IF(N24="Hourly",2080,IF(N24="Weekly",52,IF(N24="Bi-Weekly",26,IF(N24="Bi-Monthly",24,IF(N24="Monthly",12,1)))))),IF(S23="1 Yr Prior W2",R15,IF(S23="Hourly",R19,IF(S23="YTD Base",R18,IF(S23="Period Salary",R20,IF(S23="YTD Base + 1 Yr Prior Avg",(Q18+R21)/(N23+IF(M33=TRUE,N28,IF(N24="Hourly",2080,IF(N24="Weekly",52,IF(N24="Bi-Weekly",26,IF(N24="Bi-Monthly",24,IF(N24="Monthly",12,1)))))))*IF(N24="Hourly",2080,IF(N24="Weekly",52,IF(N24="Bi-Weekly",26,IF(N24="Bi-Monthly",24,IF(N24="Monthly",12,"Error"))))),IF(S23="YTD Base + 2 Yr Prior Avg",((Q18+R21+R22)/(N23+IF(M33=TRUE,N28,IF(N24="Hourly",2080,IF(N24="Weekly",52,IF(N24="Bi-Weekly",26,IF(N24="Bi-Monthly",24,IF(N24="Monthly",12,1))))))+IF(M34=TRUE,N29,IF(N24="Hourly",2080,IF(N24="Weekly",52,IF(N24="Bi-Weekly",26,IF(N24="Bi-Monthly",24,IF(N24="Monthly",12,1))))))))*(IF(N24="Hourly",2080,IF(N24="Weekly",52,IF(N24="Bi-Weekly",26,IF(N24="Bi-Monthly",24,IF(N24="Monthly",12,1)))))),IF(S23="2 Yr W2 Avg",((R15+R16)/2)))))))))))/12</f>
        <v>0</v>
      </c>
      <c r="U24" s="18" t="s">
        <v>115</v>
      </c>
      <c r="V24" s="95" t="str">
        <f>IF(U31=TRUE,V27,IF(V22-V21=6,"Weekly",IF(AND(DAY(V21)=1,V22=EOMONTH(V21,0)),"Monthly",IF(V22-V21&gt;30,"Annually",IF(OR(AND(MONTH(V21)=2,AND(DAY(V21)=1,DAY(V22)=14)),AND(MONTH(V21)=2,DAY(V21)=15,OR(DAY(V22)=28,DAY(V22)=29))),"Check Bi-Weekly vs Bi-Monthly",IF(OR(V22-V21=13,V22-V21=12),"Bi-Weekly",IF(OR(V22-V21=14,V22-V21=15),"Bi-Monthly","Error")))))))</f>
        <v>Bi-Weekly</v>
      </c>
      <c r="X24" s="248" t="s">
        <v>116</v>
      </c>
      <c r="Y24" s="249"/>
      <c r="Z24" s="22">
        <f>IF(Z23="YTD Gross",Z17,IF(Z23="YTD Gross + 1 Yr W2 Avg",((Y17+Z15)/(V23+IF(U33=TRUE,V28,IF(V24="Hourly",2080,IF(V24="Weekly",52,IF(V24="Bi-Weekly",26,IF(V24="Bi-Monthly",24,IF(V24="Monthly",12,1))))))))*IF(V24="Hourly",2080,IF(V24="Weekly",52,IF(V24="Bi-Weekly",26,IF(V24="Bi-Monthly",24,IF(V24="Monthly",12,1))))),IF(Z23="YTD Gross + 2 Yr W2 Avg",((Y17+Z15+Z16)/(V23+IF(U33=TRUE,V28,IF(V24="Hourly",2080,IF(V24="Weekly",52,IF(V24="Bi-Weekly",26,IF(V24="Bi-Monthly",24,IF(V24="Monthly",12,1))))))+IF(U34=TRUE,V29,IF(V24="Hourly",2080,IF(V24="Weekly",52,IF(V24="Bi-Weekly",26,IF(V24="Bi-Monthly",24,IF(V24="Monthly",12,1)))))))*IF(V24="Hourly",2080,IF(V24="Weekly",52,IF(V24="Bi-Weekly",26,IF(V24="Bi-Monthly",24,IF(V24="Monthly",12,1)))))),IF(Z23="1 Yr Prior W2",Z15,IF(Z23="Hourly",Z19,IF(Z23="YTD Base",Z18,IF(Z23="Period Salary",Z20,IF(Z23="YTD Base + 1 Yr Prior Avg",(Y18+Z21)/(V23+IF(U33=TRUE,V28,IF(V24="Hourly",2080,IF(V24="Weekly",52,IF(V24="Bi-Weekly",26,IF(V24="Bi-Monthly",24,IF(V24="Monthly",12,1)))))))*IF(V24="Hourly",2080,IF(V24="Weekly",52,IF(V24="Bi-Weekly",26,IF(V24="Bi-Monthly",24,IF(V24="Monthly",12,"Error"))))),IF(Z23="YTD Base + 2 Yr Prior Avg",((Y18+Z21+Z22)/(V23+IF(U33=TRUE,V28,IF(V24="Hourly",2080,IF(V24="Weekly",52,IF(V24="Bi-Weekly",26,IF(V24="Bi-Monthly",24,IF(V24="Monthly",12,1))))))+IF(U34=TRUE,V29,IF(V24="Hourly",2080,IF(V24="Weekly",52,IF(V24="Bi-Weekly",26,IF(V24="Bi-Monthly",24,IF(V24="Monthly",12,1))))))))*(IF(V24="Hourly",2080,IF(V24="Weekly",52,IF(V24="Bi-Weekly",26,IF(V24="Bi-Monthly",24,IF(V24="Monthly",12,1)))))),IF(Z23="2 Yr W2 Avg",((Z15+Z16)/2)))))))))))/1</f>
        <v>0</v>
      </c>
      <c r="AA24" s="23">
        <f>IF(AA23="YTD Gross",Z17,IF(AA23="YTD Gross + 1 Yr W2 Avg",((Y17+Z15)/(V23+IF(U33=TRUE,V28,IF(V24="Hourly",2080,IF(V24="Weekly",52,IF(V24="Bi-Weekly",26,IF(V24="Bi-Monthly",24,IF(V24="Monthly",12,1))))))))*IF(V24="Hourly",2080,IF(V24="Weekly",52,IF(V24="Bi-Weekly",26,IF(V24="Bi-Monthly",24,IF(V24="Monthly",12,1))))),IF(AA23="YTD Gross + 2 Yr W2 Avg",((Y17+Z15+Z16)/(V23+IF(U33=TRUE,V28,IF(V24="Hourly",2080,IF(V24="Weekly",52,IF(V24="Bi-Weekly",26,IF(V24="Bi-Monthly",24,IF(V24="Monthly",12,1))))))+IF(U34=TRUE,V29,IF(V24="Hourly",2080,IF(V24="Weekly",52,IF(V24="Bi-Weekly",26,IF(V24="Bi-Monthly",24,IF(V24="Monthly",12,1)))))))*IF(V24="Hourly",2080,IF(V24="Weekly",52,IF(V24="Bi-Weekly",26,IF(V24="Bi-Monthly",24,IF(V24="Monthly",12,1)))))),IF(AA23="1 Yr Prior W2",Z15,IF(AA23="Hourly",Z19,IF(AA23="YTD Base",Z18,IF(AA23="Period Salary",Z20,IF(AA23="YTD Base + 1 Yr Prior Avg",(Y18+Z21)/(V23+IF(U33=TRUE,V28,IF(V24="Hourly",2080,IF(V24="Weekly",52,IF(V24="Bi-Weekly",26,IF(V24="Bi-Monthly",24,IF(V24="Monthly",12,1)))))))*IF(V24="Hourly",2080,IF(V24="Weekly",52,IF(V24="Bi-Weekly",26,IF(V24="Bi-Monthly",24,IF(V24="Monthly",12,"Error"))))),IF(AA23="YTD Base + 2 Yr Prior Avg",((Y18+Z21+Z22)/(V23+IF(U33=TRUE,V28,IF(V24="Hourly",2080,IF(V24="Weekly",52,IF(V24="Bi-Weekly",26,IF(V24="Bi-Monthly",24,IF(V24="Monthly",12,1))))))+IF(U34=TRUE,V29,IF(V24="Hourly",2080,IF(V24="Weekly",52,IF(V24="Bi-Weekly",26,IF(V24="Bi-Monthly",24,IF(V24="Monthly",12,1))))))))*(IF(V24="Hourly",2080,IF(V24="Weekly",52,IF(V24="Bi-Weekly",26,IF(V24="Bi-Monthly",24,IF(V24="Monthly",12,1)))))),IF(AA23="2 Yr W2 Avg",((Z15+Z16)/2)))))))))))/12</f>
        <v>0</v>
      </c>
      <c r="AC24" s="18" t="s">
        <v>115</v>
      </c>
      <c r="AD24" s="95" t="str">
        <f>IF(AC31=TRUE,AD27,IF(AD22-AD21=6,"Weekly",IF(AND(DAY(AD21)=1,AD22=EOMONTH(AD21,0)),"Monthly",IF(AD22-AD21&gt;30,"Annually",IF(OR(AND(MONTH(AD21)=2,AND(DAY(AD21)=1,DAY(AD22)=14)),AND(MONTH(AD21)=2,DAY(AD21)=15,OR(DAY(AD22)=28,DAY(AD22)=29))),"Check Bi-Weekly vs Bi-Monthly",IF(OR(AD22-AD21=13,AD22-AD21=12),"Bi-Weekly",IF(OR(AD22-AD21=14,AD22-AD21=15),"Bi-Monthly","Error")))))))</f>
        <v>Bi-Weekly</v>
      </c>
      <c r="AF24" s="248" t="s">
        <v>116</v>
      </c>
      <c r="AG24" s="249"/>
      <c r="AH24" s="22">
        <f>IF(AH23="YTD Gross",AH17,IF(AH23="YTD Gross + 1 Yr W2 Avg",((AG17+AH15)/(AD23+IF(AC33=TRUE,AD28,IF(AD24="Hourly",2080,IF(AD24="Weekly",52,IF(AD24="Bi-Weekly",26,IF(AD24="Bi-Monthly",24,IF(AD24="Monthly",12,1))))))))*IF(AD24="Hourly",2080,IF(AD24="Weekly",52,IF(AD24="Bi-Weekly",26,IF(AD24="Bi-Monthly",24,IF(AD24="Monthly",12,1))))),IF(AH23="YTD Gross + 2 Yr W2 Avg",((AG17+AH15+AH16)/(AD23+IF(AC33=TRUE,AD28,IF(AD24="Hourly",2080,IF(AD24="Weekly",52,IF(AD24="Bi-Weekly",26,IF(AD24="Bi-Monthly",24,IF(AD24="Monthly",12,1))))))+IF(AC34=TRUE,AD29,IF(AD24="Hourly",2080,IF(AD24="Weekly",52,IF(AD24="Bi-Weekly",26,IF(AD24="Bi-Monthly",24,IF(AD24="Monthly",12,1)))))))*IF(AD24="Hourly",2080,IF(AD24="Weekly",52,IF(AD24="Bi-Weekly",26,IF(AD24="Bi-Monthly",24,IF(AD24="Monthly",12,1)))))),IF(AH23="1 Yr Prior W2",AH15,IF(AH23="Hourly",AH19,IF(AH23="YTD Base",AH18,IF(AH23="Period Salary",AH20,IF(AH23="YTD Base + 1 Yr Prior Avg",(AG18+AH21)/(AD23+IF(AC33=TRUE,AD28,IF(AD24="Hourly",2080,IF(AD24="Weekly",52,IF(AD24="Bi-Weekly",26,IF(AD24="Bi-Monthly",24,IF(AD24="Monthly",12,1)))))))*IF(AD24="Hourly",2080,IF(AD24="Weekly",52,IF(AD24="Bi-Weekly",26,IF(AD24="Bi-Monthly",24,IF(AD24="Monthly",12,"Error"))))),IF(AH23="YTD Base + 2 Yr Prior Avg",((AG18+AH21+AH22)/(AD23+IF(AC33=TRUE,AD28,IF(AD24="Hourly",2080,IF(AD24="Weekly",52,IF(AD24="Bi-Weekly",26,IF(AD24="Bi-Monthly",24,IF(AD24="Monthly",12,1))))))+IF(AC34=TRUE,AD29,IF(AD24="Hourly",2080,IF(AD24="Weekly",52,IF(AD24="Bi-Weekly",26,IF(AD24="Bi-Monthly",24,IF(AD24="Monthly",12,1))))))))*(IF(AD24="Hourly",2080,IF(AD24="Weekly",52,IF(AD24="Bi-Weekly",26,IF(AD24="Bi-Monthly",24,IF(AD24="Monthly",12,1)))))),IF(AH23="2 Yr W2 Avg",((AH15+AH16)/2)))))))))))/1</f>
        <v>0</v>
      </c>
      <c r="AI24" s="23">
        <f>IF(AI23="YTD Gross",AH17,IF(AI23="YTD Gross + 1 Yr W2 Avg",((AG17+AH15)/(AD23+IF(AC33=TRUE,AD28,IF(AD24="Hourly",2080,IF(AD24="Weekly",52,IF(AD24="Bi-Weekly",26,IF(AD24="Bi-Monthly",24,IF(AD24="Monthly",12,1))))))))*IF(AD24="Hourly",2080,IF(AD24="Weekly",52,IF(AD24="Bi-Weekly",26,IF(AD24="Bi-Monthly",24,IF(AD24="Monthly",12,1))))),IF(AI23="YTD Gross + 2 Yr W2 Avg",((AG17+AH15+AH16)/(AD23+IF(AC33=TRUE,AD28,IF(AD24="Hourly",2080,IF(AD24="Weekly",52,IF(AD24="Bi-Weekly",26,IF(AD24="Bi-Monthly",24,IF(AD24="Monthly",12,1))))))+IF(AC34=TRUE,AD29,IF(AD24="Hourly",2080,IF(AD24="Weekly",52,IF(AD24="Bi-Weekly",26,IF(AD24="Bi-Monthly",24,IF(AD24="Monthly",12,1)))))))*IF(AD24="Hourly",2080,IF(AD24="Weekly",52,IF(AD24="Bi-Weekly",26,IF(AD24="Bi-Monthly",24,IF(AD24="Monthly",12,1)))))),IF(AI23="1 Yr Prior W2",AH15,IF(AI23="Hourly",AH19,IF(AI23="YTD Base",AH18,IF(AI23="Period Salary",AH20,IF(AI23="YTD Base + 1 Yr Prior Avg",(AG18+AH21)/(AD23+IF(AC33=TRUE,AD28,IF(AD24="Hourly",2080,IF(AD24="Weekly",52,IF(AD24="Bi-Weekly",26,IF(AD24="Bi-Monthly",24,IF(AD24="Monthly",12,1)))))))*IF(AD24="Hourly",2080,IF(AD24="Weekly",52,IF(AD24="Bi-Weekly",26,IF(AD24="Bi-Monthly",24,IF(AD24="Monthly",12,"Error"))))),IF(AI23="YTD Base + 2 Yr Prior Avg",((AG18+AH21+AH22)/(AD23+IF(AC33=TRUE,AD28,IF(AD24="Hourly",2080,IF(AD24="Weekly",52,IF(AD24="Bi-Weekly",26,IF(AD24="Bi-Monthly",24,IF(AD24="Monthly",12,1))))))+IF(AC34=TRUE,AD29,IF(AD24="Hourly",2080,IF(AD24="Weekly",52,IF(AD24="Bi-Weekly",26,IF(AD24="Bi-Monthly",24,IF(AD24="Monthly",12,1))))))))*(IF(AD24="Hourly",2080,IF(AD24="Weekly",52,IF(AD24="Bi-Weekly",26,IF(AD24="Bi-Monthly",24,IF(AD24="Monthly",12,1)))))),IF(AI23="2 Yr W2 Avg",((AH15+AH16)/2)))))))))))/12</f>
        <v>0</v>
      </c>
      <c r="AK24" s="18" t="s">
        <v>115</v>
      </c>
      <c r="AL24" s="95" t="str">
        <f>IF(AK31=TRUE,AL27,IF(AL22-AL21=6,"Weekly",IF(AND(DAY(AL21)=1,AL22=EOMONTH(AL21,0)),"Monthly",IF(AL22-AL21&gt;30,"Annually",IF(OR(AND(MONTH(AL21)=2,AND(DAY(AL21)=1,DAY(AL22)=14)),AND(MONTH(AL21)=2,DAY(AL21)=15,OR(DAY(AL22)=28,DAY(AL22)=29))),"Check Bi-Weekly vs Bi-Monthly",IF(OR(AL22-AL21=13,AL22-AL21=12),"Bi-Weekly",IF(OR(AL22-AL21=14,AL22-AL21=15),"Bi-Monthly","Error")))))))</f>
        <v>Bi-Weekly</v>
      </c>
      <c r="AN24" s="248" t="s">
        <v>116</v>
      </c>
      <c r="AO24" s="249"/>
      <c r="AP24" s="22">
        <f>IF(AP23="YTD Gross",AP17,IF(AP23="YTD Gross + 1 Yr W2 Avg",((AO17+AP15)/(AL23+IF(AK33=TRUE,AL28,IF(AL24="Hourly",2080,IF(AL24="Weekly",52,IF(AL24="Bi-Weekly",26,IF(AL24="Bi-Monthly",24,IF(AL24="Monthly",12,1))))))))*IF(AL24="Hourly",2080,IF(AL24="Weekly",52,IF(AL24="Bi-Weekly",26,IF(AL24="Bi-Monthly",24,IF(AL24="Monthly",12,1))))),IF(AP23="YTD Gross + 2 Yr W2 Avg",((AO17+AP15+AP16)/(AL23+IF(AK33=TRUE,AL28,IF(AL24="Hourly",2080,IF(AL24="Weekly",52,IF(AL24="Bi-Weekly",26,IF(AL24="Bi-Monthly",24,IF(AL24="Monthly",12,1))))))+IF(AK34=TRUE,AL29,IF(AL24="Hourly",2080,IF(AL24="Weekly",52,IF(AL24="Bi-Weekly",26,IF(AL24="Bi-Monthly",24,IF(AL24="Monthly",12,1)))))))*IF(AL24="Hourly",2080,IF(AL24="Weekly",52,IF(AL24="Bi-Weekly",26,IF(AL24="Bi-Monthly",24,IF(AL24="Monthly",12,1)))))),IF(AP23="1 Yr Prior W2",AP15,IF(AP23="Hourly",AP19,IF(AP23="YTD Base",AP18,IF(AP23="Period Salary",AP20,IF(AP23="YTD Base + 1 Yr Prior Avg",(AO18+AP21)/(AL23+IF(AK33=TRUE,AL28,IF(AL24="Hourly",2080,IF(AL24="Weekly",52,IF(AL24="Bi-Weekly",26,IF(AL24="Bi-Monthly",24,IF(AL24="Monthly",12,1)))))))*IF(AL24="Hourly",2080,IF(AL24="Weekly",52,IF(AL24="Bi-Weekly",26,IF(AL24="Bi-Monthly",24,IF(AL24="Monthly",12,"Error"))))),IF(AP23="YTD Base + 2 Yr Prior Avg",((AO18+AP21+AP22)/(AL23+IF(AK33=TRUE,AL28,IF(AL24="Hourly",2080,IF(AL24="Weekly",52,IF(AL24="Bi-Weekly",26,IF(AL24="Bi-Monthly",24,IF(AL24="Monthly",12,1))))))+IF(AK34=TRUE,AL29,IF(AL24="Hourly",2080,IF(AL24="Weekly",52,IF(AL24="Bi-Weekly",26,IF(AL24="Bi-Monthly",24,IF(AL24="Monthly",12,1))))))))*(IF(AL24="Hourly",2080,IF(AL24="Weekly",52,IF(AL24="Bi-Weekly",26,IF(AL24="Bi-Monthly",24,IF(AL24="Monthly",12,1)))))),IF(AP23="2 Yr W2 Avg",((AP15+AP16)/2)))))))))))/1</f>
        <v>0</v>
      </c>
      <c r="AQ24" s="23">
        <f>IF(AQ23="YTD Gross",AP17,IF(AQ23="YTD Gross + 1 Yr W2 Avg",((AO17+AP15)/(AL23+IF(AK33=TRUE,AL28,IF(AL24="Hourly",2080,IF(AL24="Weekly",52,IF(AL24="Bi-Weekly",26,IF(AL24="Bi-Monthly",24,IF(AL24="Monthly",12,1))))))))*IF(AL24="Hourly",2080,IF(AL24="Weekly",52,IF(AL24="Bi-Weekly",26,IF(AL24="Bi-Monthly",24,IF(AL24="Monthly",12,1))))),IF(AQ23="YTD Gross + 2 Yr W2 Avg",((AO17+AP15+AP16)/(AL23+IF(AK33=TRUE,AL28,IF(AL24="Hourly",2080,IF(AL24="Weekly",52,IF(AL24="Bi-Weekly",26,IF(AL24="Bi-Monthly",24,IF(AL24="Monthly",12,1))))))+IF(AK34=TRUE,AL29,IF(AL24="Hourly",2080,IF(AL24="Weekly",52,IF(AL24="Bi-Weekly",26,IF(AL24="Bi-Monthly",24,IF(AL24="Monthly",12,1)))))))*IF(AL24="Hourly",2080,IF(AL24="Weekly",52,IF(AL24="Bi-Weekly",26,IF(AL24="Bi-Monthly",24,IF(AL24="Monthly",12,1)))))),IF(AQ23="1 Yr Prior W2",AP15,IF(AQ23="Hourly",AP19,IF(AQ23="YTD Base",AP18,IF(AQ23="Period Salary",AP20,IF(AQ23="YTD Base + 1 Yr Prior Avg",(AO18+AP21)/(AL23+IF(AK33=TRUE,AL28,IF(AL24="Hourly",2080,IF(AL24="Weekly",52,IF(AL24="Bi-Weekly",26,IF(AL24="Bi-Monthly",24,IF(AL24="Monthly",12,1)))))))*IF(AL24="Hourly",2080,IF(AL24="Weekly",52,IF(AL24="Bi-Weekly",26,IF(AL24="Bi-Monthly",24,IF(AL24="Monthly",12,"Error"))))),IF(AQ23="YTD Base + 2 Yr Prior Avg",((AO18+AP21+AP22)/(AL23+IF(AK33=TRUE,AL28,IF(AL24="Hourly",2080,IF(AL24="Weekly",52,IF(AL24="Bi-Weekly",26,IF(AL24="Bi-Monthly",24,IF(AL24="Monthly",12,1))))))+IF(AK34=TRUE,AL29,IF(AL24="Hourly",2080,IF(AL24="Weekly",52,IF(AL24="Bi-Weekly",26,IF(AL24="Bi-Monthly",24,IF(AL24="Monthly",12,1))))))))*(IF(AL24="Hourly",2080,IF(AL24="Weekly",52,IF(AL24="Bi-Weekly",26,IF(AL24="Bi-Monthly",24,IF(AL24="Monthly",12,1)))))),IF(AQ23="2 Yr W2 Avg",((AP15+AP16)/2)))))))))))/12</f>
        <v>0</v>
      </c>
    </row>
    <row r="25" spans="1:43" ht="18" customHeight="1" thickBot="1">
      <c r="A25" s="129"/>
      <c r="B25" s="130"/>
      <c r="C25" s="105"/>
      <c r="E25" s="10">
        <f ca="1">DATE(YEAR(TODAY()),12,31)</f>
        <v>45291</v>
      </c>
      <c r="F25" s="11">
        <f>F22-F21</f>
        <v>14</v>
      </c>
      <c r="G25" s="9"/>
      <c r="H25" s="102"/>
      <c r="I25" s="38"/>
      <c r="J25" s="38"/>
      <c r="K25" s="38"/>
      <c r="L25" s="8"/>
      <c r="M25" s="97">
        <f ca="1">DATE(YEAR(TODAY()),12,31)</f>
        <v>45291</v>
      </c>
      <c r="N25" s="11">
        <f>N22-N21</f>
        <v>13</v>
      </c>
      <c r="O25" s="9"/>
      <c r="Q25" s="38"/>
      <c r="R25" s="38"/>
      <c r="S25" s="118"/>
      <c r="U25" s="10">
        <f ca="1">DATE(YEAR(TODAY()),12,31)</f>
        <v>45291</v>
      </c>
      <c r="V25" s="11">
        <f>V22-V21</f>
        <v>13</v>
      </c>
      <c r="W25" s="9"/>
      <c r="Y25" s="38"/>
      <c r="Z25" s="38"/>
      <c r="AA25" s="39"/>
      <c r="AC25" s="10">
        <f ca="1">DATE(YEAR(TODAY()),12,31)</f>
        <v>45291</v>
      </c>
      <c r="AD25" s="11">
        <f>AD22-AD21</f>
        <v>13</v>
      </c>
      <c r="AE25" s="9"/>
      <c r="AG25" s="38"/>
      <c r="AH25" s="38"/>
      <c r="AI25" s="39"/>
      <c r="AK25" s="10">
        <f ca="1">DATE(YEAR(TODAY()),12,31)</f>
        <v>45291</v>
      </c>
      <c r="AL25" s="11">
        <f>AL22-AL21</f>
        <v>13</v>
      </c>
      <c r="AM25" s="9"/>
      <c r="AO25" s="38"/>
      <c r="AP25" s="38"/>
      <c r="AQ25" s="39"/>
    </row>
    <row r="26" spans="1:43" ht="19.5" thickBot="1">
      <c r="A26" s="131"/>
      <c r="B26" s="132"/>
      <c r="C26" s="105"/>
      <c r="E26" s="234" t="s">
        <v>117</v>
      </c>
      <c r="F26" s="235"/>
      <c r="G26" s="5"/>
      <c r="H26" s="259" t="s">
        <v>118</v>
      </c>
      <c r="I26" s="260"/>
      <c r="J26" s="260"/>
      <c r="K26" s="261"/>
      <c r="L26" s="51"/>
      <c r="M26" s="234" t="s">
        <v>117</v>
      </c>
      <c r="N26" s="235"/>
      <c r="O26" s="5"/>
      <c r="P26" s="259" t="s">
        <v>118</v>
      </c>
      <c r="Q26" s="260"/>
      <c r="R26" s="260"/>
      <c r="S26" s="261"/>
      <c r="U26" s="234" t="s">
        <v>117</v>
      </c>
      <c r="V26" s="235"/>
      <c r="W26" s="5"/>
      <c r="X26" s="259" t="s">
        <v>118</v>
      </c>
      <c r="Y26" s="260"/>
      <c r="Z26" s="260"/>
      <c r="AA26" s="261"/>
      <c r="AC26" s="234" t="s">
        <v>117</v>
      </c>
      <c r="AD26" s="235"/>
      <c r="AE26" s="5"/>
      <c r="AF26" s="259" t="s">
        <v>118</v>
      </c>
      <c r="AG26" s="260"/>
      <c r="AH26" s="260"/>
      <c r="AI26" s="261"/>
      <c r="AK26" s="234" t="s">
        <v>117</v>
      </c>
      <c r="AL26" s="235"/>
      <c r="AM26" s="5"/>
      <c r="AN26" s="259" t="s">
        <v>118</v>
      </c>
      <c r="AO26" s="260"/>
      <c r="AP26" s="260"/>
      <c r="AQ26" s="261"/>
    </row>
    <row r="27" spans="1:43" ht="15.75" customHeight="1" thickTop="1" thickBot="1">
      <c r="A27" s="110">
        <f>SUM(A16:A26)</f>
        <v>0</v>
      </c>
      <c r="B27" s="111">
        <f>SUM(B16:B26)</f>
        <v>0</v>
      </c>
      <c r="C27" s="108"/>
      <c r="E27" s="16" t="s">
        <v>115</v>
      </c>
      <c r="F27" s="37" t="s">
        <v>119</v>
      </c>
      <c r="G27" s="4"/>
      <c r="H27" s="15" t="s">
        <v>120</v>
      </c>
      <c r="I27" s="139"/>
      <c r="J27" s="75">
        <f>I27/F23*(IF(F24="Hourly",2080,IF(F24="Weekly",52,IF(F24="Bi-Weekly",26,IF(F24="Bi-Monthly",24,IF(F24="Monthly",12))))))</f>
        <v>0</v>
      </c>
      <c r="K27" s="76">
        <f>J27/12</f>
        <v>0</v>
      </c>
      <c r="L27" s="51"/>
      <c r="M27" s="16" t="s">
        <v>115</v>
      </c>
      <c r="N27" s="37" t="s">
        <v>119</v>
      </c>
      <c r="O27" s="4"/>
      <c r="P27" s="15" t="s">
        <v>120</v>
      </c>
      <c r="Q27" s="139"/>
      <c r="R27" s="75">
        <f>Q27/N23*(IF(N24="Hourly",2080,IF(N24="Weekly",52,IF(N24="Bi-Weekly",26,IF(N24="Bi-Monthly",24,IF(N24="Monthly",12))))))</f>
        <v>0</v>
      </c>
      <c r="S27" s="76">
        <f>R27/12</f>
        <v>0</v>
      </c>
      <c r="U27" s="16" t="s">
        <v>115</v>
      </c>
      <c r="V27" s="37" t="s">
        <v>119</v>
      </c>
      <c r="W27" s="4"/>
      <c r="X27" s="15" t="s">
        <v>120</v>
      </c>
      <c r="Y27" s="139"/>
      <c r="Z27" s="75">
        <f>Y27/V23*(IF(V24="Hourly",2080,IF(V24="Weekly",52,IF(V24="Bi-Weekly",26,IF(V24="Bi-Monthly",24,IF(V24="Monthly",12))))))</f>
        <v>0</v>
      </c>
      <c r="AA27" s="76">
        <f>Z27/12</f>
        <v>0</v>
      </c>
      <c r="AC27" s="16" t="s">
        <v>115</v>
      </c>
      <c r="AD27" s="37" t="s">
        <v>119</v>
      </c>
      <c r="AE27" s="4"/>
      <c r="AF27" s="15" t="s">
        <v>120</v>
      </c>
      <c r="AG27" s="139"/>
      <c r="AH27" s="75">
        <f>AG27/AD23*(IF(AD24="Hourly",2080,IF(AD24="Weekly",52,IF(AD24="Bi-Weekly",26,IF(AD24="Bi-Monthly",24,IF(AD24="Monthly",12))))))</f>
        <v>0</v>
      </c>
      <c r="AI27" s="76">
        <f>AH27/12</f>
        <v>0</v>
      </c>
      <c r="AK27" s="16" t="s">
        <v>115</v>
      </c>
      <c r="AL27" s="37" t="s">
        <v>119</v>
      </c>
      <c r="AM27" s="4"/>
      <c r="AN27" s="15" t="s">
        <v>120</v>
      </c>
      <c r="AO27" s="139"/>
      <c r="AP27" s="75">
        <f>AO27/AL23*(IF(AL24="Hourly",2080,IF(AL24="Weekly",52,IF(AL24="Bi-Weekly",26,IF(AL24="Bi-Monthly",24,IF(AL24="Monthly",12))))))</f>
        <v>0</v>
      </c>
      <c r="AQ27" s="76">
        <f>AP27/12</f>
        <v>0</v>
      </c>
    </row>
    <row r="28" spans="1:43" ht="17.25" customHeight="1">
      <c r="A28" s="103"/>
      <c r="B28" s="104"/>
      <c r="C28" s="105"/>
      <c r="E28" s="21" t="s">
        <v>121</v>
      </c>
      <c r="F28" s="24">
        <v>12</v>
      </c>
      <c r="G28" s="4"/>
      <c r="H28" s="52" t="s">
        <v>122</v>
      </c>
      <c r="I28" s="138"/>
      <c r="J28" s="79">
        <f>I28</f>
        <v>0</v>
      </c>
      <c r="K28" s="74">
        <f>J28/12</f>
        <v>0</v>
      </c>
      <c r="L28" s="51"/>
      <c r="M28" s="21" t="s">
        <v>121</v>
      </c>
      <c r="N28" s="147">
        <v>12</v>
      </c>
      <c r="O28" s="4"/>
      <c r="P28" s="52" t="s">
        <v>122</v>
      </c>
      <c r="Q28" s="138"/>
      <c r="R28" s="79">
        <f>Q28</f>
        <v>0</v>
      </c>
      <c r="S28" s="74">
        <f>R28/12</f>
        <v>0</v>
      </c>
      <c r="U28" s="21" t="s">
        <v>121</v>
      </c>
      <c r="V28" s="147">
        <v>12</v>
      </c>
      <c r="W28" s="4"/>
      <c r="X28" s="52" t="s">
        <v>122</v>
      </c>
      <c r="Y28" s="138"/>
      <c r="Z28" s="79">
        <f>Y28</f>
        <v>0</v>
      </c>
      <c r="AA28" s="74">
        <f>Z28/12</f>
        <v>0</v>
      </c>
      <c r="AC28" s="21" t="s">
        <v>121</v>
      </c>
      <c r="AD28" s="147">
        <v>12</v>
      </c>
      <c r="AE28" s="4"/>
      <c r="AF28" s="52" t="s">
        <v>122</v>
      </c>
      <c r="AG28" s="138"/>
      <c r="AH28" s="79">
        <f>AG28</f>
        <v>0</v>
      </c>
      <c r="AI28" s="74">
        <f>AH28/12</f>
        <v>0</v>
      </c>
      <c r="AK28" s="21" t="s">
        <v>121</v>
      </c>
      <c r="AL28" s="147">
        <v>12</v>
      </c>
      <c r="AM28" s="4"/>
      <c r="AN28" s="52" t="s">
        <v>122</v>
      </c>
      <c r="AO28" s="138"/>
      <c r="AP28" s="79">
        <f>AO28</f>
        <v>0</v>
      </c>
      <c r="AQ28" s="74">
        <f>AP28/12</f>
        <v>0</v>
      </c>
    </row>
    <row r="29" spans="1:43" ht="17.25" customHeight="1" thickBot="1">
      <c r="A29" s="103"/>
      <c r="B29" s="104"/>
      <c r="C29" s="105"/>
      <c r="E29" s="29" t="s">
        <v>123</v>
      </c>
      <c r="F29" s="25">
        <v>12</v>
      </c>
      <c r="G29" s="4"/>
      <c r="H29" s="15" t="s">
        <v>124</v>
      </c>
      <c r="I29" s="139"/>
      <c r="J29" s="75">
        <f>I29</f>
        <v>0</v>
      </c>
      <c r="K29" s="76">
        <f>J29/12</f>
        <v>0</v>
      </c>
      <c r="L29" s="51"/>
      <c r="M29" s="29" t="s">
        <v>123</v>
      </c>
      <c r="N29" s="148">
        <v>12</v>
      </c>
      <c r="O29" s="4"/>
      <c r="P29" s="15" t="s">
        <v>124</v>
      </c>
      <c r="Q29" s="139"/>
      <c r="R29" s="75">
        <f>Q29</f>
        <v>0</v>
      </c>
      <c r="S29" s="76">
        <f>R29/12</f>
        <v>0</v>
      </c>
      <c r="U29" s="29" t="s">
        <v>123</v>
      </c>
      <c r="V29" s="148">
        <v>12</v>
      </c>
      <c r="W29" s="4"/>
      <c r="X29" s="15" t="s">
        <v>124</v>
      </c>
      <c r="Y29" s="139"/>
      <c r="Z29" s="75">
        <f>Y29</f>
        <v>0</v>
      </c>
      <c r="AA29" s="76">
        <f>Z29/12</f>
        <v>0</v>
      </c>
      <c r="AC29" s="29" t="s">
        <v>123</v>
      </c>
      <c r="AD29" s="148">
        <v>12</v>
      </c>
      <c r="AE29" s="4"/>
      <c r="AF29" s="15" t="s">
        <v>124</v>
      </c>
      <c r="AG29" s="139"/>
      <c r="AH29" s="75">
        <f>AG29</f>
        <v>0</v>
      </c>
      <c r="AI29" s="76">
        <f>AH29/12</f>
        <v>0</v>
      </c>
      <c r="AK29" s="29" t="s">
        <v>123</v>
      </c>
      <c r="AL29" s="148">
        <v>12</v>
      </c>
      <c r="AM29" s="4"/>
      <c r="AN29" s="15" t="s">
        <v>124</v>
      </c>
      <c r="AO29" s="139"/>
      <c r="AP29" s="75">
        <f>AO29</f>
        <v>0</v>
      </c>
      <c r="AQ29" s="76">
        <f>AP29/12</f>
        <v>0</v>
      </c>
    </row>
    <row r="30" spans="1:43" ht="15.75" customHeight="1">
      <c r="A30" s="103"/>
      <c r="B30" s="104"/>
      <c r="C30" s="105"/>
      <c r="E30" s="262" t="s">
        <v>125</v>
      </c>
      <c r="F30" s="263"/>
      <c r="G30" s="4"/>
      <c r="H30" s="52" t="s">
        <v>126</v>
      </c>
      <c r="I30" s="138"/>
      <c r="J30" s="79">
        <f>I30</f>
        <v>0</v>
      </c>
      <c r="K30" s="74">
        <f>J30/12</f>
        <v>0</v>
      </c>
      <c r="L30" s="51"/>
      <c r="M30" s="98" t="s">
        <v>125</v>
      </c>
      <c r="O30" s="4"/>
      <c r="P30" s="52" t="s">
        <v>126</v>
      </c>
      <c r="Q30" s="138"/>
      <c r="R30" s="79">
        <f>Q30</f>
        <v>0</v>
      </c>
      <c r="S30" s="74">
        <f>R30/12</f>
        <v>0</v>
      </c>
      <c r="U30" s="26" t="s">
        <v>125</v>
      </c>
      <c r="W30" s="4"/>
      <c r="X30" s="52" t="s">
        <v>126</v>
      </c>
      <c r="Y30" s="138"/>
      <c r="Z30" s="79">
        <f>Y30</f>
        <v>0</v>
      </c>
      <c r="AA30" s="74">
        <f>Z30/12</f>
        <v>0</v>
      </c>
      <c r="AC30" s="26" t="s">
        <v>125</v>
      </c>
      <c r="AE30" s="4"/>
      <c r="AF30" s="52" t="s">
        <v>126</v>
      </c>
      <c r="AG30" s="138"/>
      <c r="AH30" s="79">
        <f>AG30</f>
        <v>0</v>
      </c>
      <c r="AI30" s="74">
        <f>AH30/12</f>
        <v>0</v>
      </c>
      <c r="AK30" s="26" t="s">
        <v>125</v>
      </c>
      <c r="AM30" s="4"/>
      <c r="AN30" s="52" t="s">
        <v>126</v>
      </c>
      <c r="AO30" s="138"/>
      <c r="AP30" s="79">
        <f>AO30</f>
        <v>0</v>
      </c>
      <c r="AQ30" s="74">
        <f>AP30/12</f>
        <v>0</v>
      </c>
    </row>
    <row r="31" spans="1:43" ht="15.75" customHeight="1">
      <c r="A31" s="103"/>
      <c r="B31" s="104"/>
      <c r="C31" s="105"/>
      <c r="E31" s="145" t="b">
        <v>1</v>
      </c>
      <c r="F31" s="146" t="b">
        <v>1</v>
      </c>
      <c r="G31" s="4"/>
      <c r="H31" s="17" t="s">
        <v>127</v>
      </c>
      <c r="I31" s="140"/>
      <c r="J31" s="141"/>
      <c r="K31" s="78">
        <f>J31/12</f>
        <v>0</v>
      </c>
      <c r="L31" s="51"/>
      <c r="M31" s="146" t="b">
        <v>0</v>
      </c>
      <c r="N31" s="146" t="b">
        <v>0</v>
      </c>
      <c r="O31" s="4"/>
      <c r="P31" s="17" t="s">
        <v>127</v>
      </c>
      <c r="Q31" s="140"/>
      <c r="R31" s="141"/>
      <c r="S31" s="78">
        <f>R31/12</f>
        <v>0</v>
      </c>
      <c r="U31" s="145" t="b">
        <v>0</v>
      </c>
      <c r="V31" s="146" t="b">
        <v>0</v>
      </c>
      <c r="W31" s="4"/>
      <c r="X31" s="17" t="s">
        <v>127</v>
      </c>
      <c r="Y31" s="140"/>
      <c r="Z31" s="141"/>
      <c r="AA31" s="78">
        <f>Z31/12</f>
        <v>0</v>
      </c>
      <c r="AC31" s="145" t="b">
        <v>0</v>
      </c>
      <c r="AD31" s="146" t="b">
        <v>0</v>
      </c>
      <c r="AE31" s="4"/>
      <c r="AF31" s="17" t="s">
        <v>127</v>
      </c>
      <c r="AG31" s="140"/>
      <c r="AH31" s="141"/>
      <c r="AI31" s="78">
        <f>AH31/12</f>
        <v>0</v>
      </c>
      <c r="AK31" s="145" t="b">
        <v>0</v>
      </c>
      <c r="AL31" s="146" t="b">
        <v>0</v>
      </c>
      <c r="AM31" s="4"/>
      <c r="AN31" s="17" t="s">
        <v>127</v>
      </c>
      <c r="AO31" s="140"/>
      <c r="AP31" s="141"/>
      <c r="AQ31" s="78">
        <f>AP31/12</f>
        <v>0</v>
      </c>
    </row>
    <row r="32" spans="1:43" ht="15.75" customHeight="1">
      <c r="A32" s="103"/>
      <c r="B32" s="104"/>
      <c r="C32" s="105"/>
      <c r="E32" s="145" t="b">
        <v>0</v>
      </c>
      <c r="F32" s="146" t="b">
        <v>0</v>
      </c>
      <c r="G32" s="4"/>
      <c r="H32" s="246" t="s">
        <v>128</v>
      </c>
      <c r="I32" s="247"/>
      <c r="J32" s="45" t="s">
        <v>129</v>
      </c>
      <c r="K32" s="85" t="s">
        <v>114</v>
      </c>
      <c r="L32" s="51"/>
      <c r="M32" s="146" t="b">
        <v>0</v>
      </c>
      <c r="N32" s="146" t="b">
        <v>0</v>
      </c>
      <c r="O32" s="4"/>
      <c r="P32" s="246" t="s">
        <v>128</v>
      </c>
      <c r="Q32" s="247"/>
      <c r="R32" s="45" t="s">
        <v>129</v>
      </c>
      <c r="S32" s="85" t="s">
        <v>114</v>
      </c>
      <c r="U32" s="145" t="b">
        <v>0</v>
      </c>
      <c r="V32" s="146" t="b">
        <v>0</v>
      </c>
      <c r="W32" s="4"/>
      <c r="X32" s="246" t="s">
        <v>128</v>
      </c>
      <c r="Y32" s="247"/>
      <c r="Z32" s="45" t="s">
        <v>114</v>
      </c>
      <c r="AA32" s="85" t="s">
        <v>114</v>
      </c>
      <c r="AC32" s="145" t="b">
        <v>0</v>
      </c>
      <c r="AD32" s="146" t="b">
        <v>0</v>
      </c>
      <c r="AE32" s="4"/>
      <c r="AF32" s="246" t="s">
        <v>128</v>
      </c>
      <c r="AG32" s="247"/>
      <c r="AH32" s="45" t="s">
        <v>114</v>
      </c>
      <c r="AI32" s="85" t="s">
        <v>114</v>
      </c>
      <c r="AK32" s="145" t="b">
        <v>0</v>
      </c>
      <c r="AL32" s="146" t="b">
        <v>0</v>
      </c>
      <c r="AM32" s="4"/>
      <c r="AN32" s="246" t="s">
        <v>128</v>
      </c>
      <c r="AO32" s="247"/>
      <c r="AP32" s="45" t="s">
        <v>114</v>
      </c>
      <c r="AQ32" s="85" t="s">
        <v>114</v>
      </c>
    </row>
    <row r="33" spans="1:43" ht="18.75" customHeight="1" thickBot="1">
      <c r="A33" s="103"/>
      <c r="B33" s="104"/>
      <c r="C33" s="105"/>
      <c r="E33" s="145" t="b">
        <v>0</v>
      </c>
      <c r="F33" s="146" t="b">
        <v>0</v>
      </c>
      <c r="G33" s="4"/>
      <c r="H33" s="248" t="s">
        <v>116</v>
      </c>
      <c r="I33" s="249"/>
      <c r="J33" s="22">
        <f>IF(J32="YTD Avg",J27,IF(J32="YTD + 1 Year AVG",((I27+J29)/(F23+IF(E33=TRUE,F28,IF(F24="Weekly",52,IF(F24="Bi-Weekly",26,IF(F24="Bi-Monthly",24,IF(F24="Monthly",12,1))))))*IF(F24="Weekly",52,IF(F24="Bi-Weekly",26,IF(F24="Bi-Monthly",24,IF(F24="Monthly",12,1))))),IF(J32="YTD + 2 Year Avg",((I27+J29+J30)/(F23+IF(E33=TRUE,F28,IF(F24="Weekly",52,IF(F24="Bi-Weekly",26,IF(F24="Bi-Monthly",24,IF(F24="Monthly",12,1)))))+IF(E34=TRUE,F29,IF(F24="Weekly",52,IF(F24="Bi-Weekly",26,IF(F24="Bi-Monthly",24,IF(F24="Monthly",12,1))))))*IF(F24="Weekly",52,IF(F24="Bi-Weekly",26,IF(F24="Bi-Monthly",24,IF(F24="Monthly",12,1))))),IF(J32="Lump Sum",J28,IF(J32="Lump + YTD Avg",J28+J27,IF(J32="Lump + YTD + 1 Yr Prior",J27+J29+J28,IF(J32="Lump + YTD + 2 Yr Prior",J27+J28+J30,IF(J32="2 Year Avg",AVERAGE(J29:J30),IF(J32="Freetyping", J31,0)))))))))</f>
        <v>0</v>
      </c>
      <c r="K33" s="23">
        <f>IF(K32="YTD Avg",J27,IF(K32="YTD + 1 Year AVG",((I27+J29)/(F23+IF(E33=TRUE,F28,IF(F24="Weekly",52,IF(F24="Bi-Weekly",26,IF(F24="Bi-Monthly",24,IF(F24="Monthly",12,1))))))*IF(F24="Weekly",52,IF(F24="Bi-Weekly",26,IF(F24="Bi-Monthly",24,IF(F24="Monthly",12,1))))),IF(K32="YTD + 2 Year Avg",((I27+J29+J30)/(F23+IF(E33=TRUE,F28,IF(F24="Weekly",52,IF(F24="Bi-Weekly",26,IF(F24="Bi-Monthly",24,IF(F24="Monthly",12,"Error")))))+IF(E34=TRUE,F29,IF(F24="Weekly",52,IF(F24="Bi-Weekly",26,IF(F24="Bi-Monthly",24,IF(F24="Monthly",12,1))))))*IF(F24="Weekly",52,IF(F24="Bi-Weekly",26,IF(F24="Bi-Monthly",24,IF(F24="Monthly",12,1))))),IF(K32="Lump Sum",J28,IF(K32="Lump + YTD Avg",J28+J27,IF(K32="Lump + YTD + 1 Yr Prior",(J27+J29+J28)/2,IF(K32="Lump + YTD + 2 Yr Prior",(J27+J28+J30)/3,IF(K32="2 Year Avg",AVERAGE(J29:J30),IF(K32="Freetyping",J31,0)))))))))/12</f>
        <v>0</v>
      </c>
      <c r="L33" s="51"/>
      <c r="M33" s="146" t="b">
        <v>0</v>
      </c>
      <c r="N33" s="146" t="b">
        <v>0</v>
      </c>
      <c r="O33" s="4"/>
      <c r="P33" s="248" t="s">
        <v>116</v>
      </c>
      <c r="Q33" s="249"/>
      <c r="R33" s="22">
        <f>IF(R32="YTD Avg",R27,IF(R32="YTD + 1 Year AVG",((Q27+R29)/(N23+IF(M33=TRUE,N28,IF(N24="Weekly",52,IF(N24="Bi-Weekly",26,IF(N24="Bi-Monthly",24,IF(N24="Monthly",12,1))))))*IF(N24="Weekly",52,IF(N24="Bi-Weekly",26,IF(N24="Bi-Monthly",24,IF(N24="Monthly",12,1))))),IF(R32="YTD + 2 Year Avg",((Q27+R29+R30)/(N23+IF(M33=TRUE,N28,IF(N24="Weekly",52,IF(N24="Bi-Weekly",26,IF(N24="Bi-Monthly",24,IF(N24="Monthly",12,1)))))+IF(M34=TRUE,N29,IF(N24="Weekly",52,IF(N24="Bi-Weekly",26,IF(N24="Bi-Monthly",24,IF(N24="Monthly",12,1))))))*IF(N24="Weekly",52,IF(N24="Bi-Weekly",26,IF(N24="Bi-Monthly",24,IF(N24="Monthly",12,1))))),IF(R32="Lump Sum",R28,IF(R32="Lump + YTD Avg",R28+R27,IF(R32="Lump + YTD + 1 Yr Prior",R27+R29+R28,IF(R32="Lump + YTD + 2 Yr Prior",R27+R28+R30,IF(R32="2 Year Avg",AVERAGE(R29:R30),IF(R32="Freetyping", R31,0)))))))))</f>
        <v>0</v>
      </c>
      <c r="S33" s="23">
        <f>IF(S32="YTD Avg",R27,IF(S32="YTD + 1 Year AVG",((Q27+R29)/(N23+IF(M33=TRUE,N28,IF(N24="Weekly",52,IF(N24="Bi-Weekly",26,IF(N24="Bi-Monthly",24,IF(N24="Monthly",12,1))))))*IF(N24="Weekly",52,IF(N24="Bi-Weekly",26,IF(N24="Bi-Monthly",24,IF(N24="Monthly",12,1))))),IF(S32="YTD + 2 Year Avg",((Q27+R29+R30)/(N23+IF(M33=TRUE,N28,IF(N24="Weekly",52,IF(N24="Bi-Weekly",26,IF(N24="Bi-Monthly",24,IF(N24="Monthly",12,"Error")))))+IF(M34=TRUE,N29,IF(N24="Weekly",52,IF(N24="Bi-Weekly",26,IF(N24="Bi-Monthly",24,IF(N24="Monthly",12,1))))))*IF(N24="Weekly",52,IF(N24="Bi-Weekly",26,IF(N24="Bi-Monthly",24,IF(N24="Monthly",12,1))))),IF(S32="Lump Sum",R28,IF(S32="Lump + YTD Avg",R28+R27,IF(S32="Lump + YTD + 1 Yr Prior",(R27+R29+R28)/2,IF(S32="Lump + YTD + 2 Yr Prior",(R27+R28+R30)/3,IF(S32="2 Year Avg",AVERAGE(R29:R30),IF(S32="Freetyping",R31,0)))))))))/12</f>
        <v>0</v>
      </c>
      <c r="U33" s="145" t="b">
        <v>0</v>
      </c>
      <c r="V33" s="146" t="b">
        <v>0</v>
      </c>
      <c r="W33" s="4"/>
      <c r="X33" s="248" t="s">
        <v>116</v>
      </c>
      <c r="Y33" s="249"/>
      <c r="Z33" s="22">
        <f>IF(Z32="YTD Avg",Z27,IF(Z32="YTD + 1 Year AVG",((Y27+Z29)/(V23+IF(U33=TRUE,V28,IF(V24="Weekly",52,IF(V24="Bi-Weekly",26,IF(V24="Bi-Monthly",24,IF(V24="Monthly",12,1))))))*IF(V24="Weekly",52,IF(V24="Bi-Weekly",26,IF(V24="Bi-Monthly",24,IF(V24="Monthly",12,1))))),IF(Z32="YTD + 2 Year Avg",((Y27+Z29+Z30)/(V23+IF(U33=TRUE,V28,IF(V24="Weekly",52,IF(V24="Bi-Weekly",26,IF(V24="Bi-Monthly",24,IF(V24="Monthly",12,1)))))+IF(U34=TRUE,V29,IF(V24="Weekly",52,IF(V24="Bi-Weekly",26,IF(V24="Bi-Monthly",24,IF(V24="Monthly",12,1))))))*IF(V24="Weekly",52,IF(V24="Bi-Weekly",26,IF(V24="Bi-Monthly",24,IF(V24="Monthly",12,1))))),IF(Z32="Lump Sum",Z28,IF(Z32="Lump + YTD Avg",Z28+Z27,IF(Z32="Lump + YTD + 1 Yr Prior",Z27+Z29+Z28,IF(Z32="Lump + YTD + 2 Yr Prior",Z27+Z28+Z30,IF(Z32="2 Year Avg",AVERAGE(Z29:Z30),IF(Z32="Freetyping", Z31,0)))))))))</f>
        <v>0</v>
      </c>
      <c r="AA33" s="23">
        <f>IF(AA32="YTD Avg",Z27,IF(AA32="YTD + 1 Year AVG",((Y27+Z29)/(V23+IF(U33=TRUE,V28,IF(V24="Weekly",52,IF(V24="Bi-Weekly",26,IF(V24="Bi-Monthly",24,IF(V24="Monthly",12,1))))))*IF(V24="Weekly",52,IF(V24="Bi-Weekly",26,IF(V24="Bi-Monthly",24,IF(V24="Monthly",12,1))))),IF(AA32="YTD + 2 Year Avg",((Y27+Z29+Z30)/(V23+IF(U33=TRUE,V28,IF(V24="Weekly",52,IF(V24="Bi-Weekly",26,IF(V24="Bi-Monthly",24,IF(V24="Monthly",12,"Error")))))+IF(U34=TRUE,V29,IF(V24="Weekly",52,IF(V24="Bi-Weekly",26,IF(V24="Bi-Monthly",24,IF(V24="Monthly",12,1))))))*IF(V24="Weekly",52,IF(V24="Bi-Weekly",26,IF(V24="Bi-Monthly",24,IF(V24="Monthly",12,1))))),IF(AA32="Lump Sum",Z28,IF(AA32="Lump + YTD Avg",Z28+Z27,IF(AA32="Lump + YTD + 1 Yr Prior",(Z27+Z29+Z28)/2,IF(AA32="Lump + YTD + 2 Yr Prior",(Z27+Z28+Z30)/3,IF(AA32="2 Year Avg",AVERAGE(Z29:Z30),IF(AA32="Freetyping",Z31,0)))))))))/12</f>
        <v>0</v>
      </c>
      <c r="AC33" s="145" t="b">
        <v>0</v>
      </c>
      <c r="AD33" s="146" t="b">
        <v>0</v>
      </c>
      <c r="AE33" s="4"/>
      <c r="AF33" s="248" t="s">
        <v>116</v>
      </c>
      <c r="AG33" s="249"/>
      <c r="AH33" s="22">
        <f>IF(AH32="YTD Avg",AH27,IF(AH32="YTD + 1 Year AVG",((AG27+AH29)/(AD23+IF(AC33=TRUE,AD28,IF(AD24="Weekly",52,IF(AD24="Bi-Weekly",26,IF(AD24="Bi-Monthly",24,IF(AD24="Monthly",12,1))))))*IF(AD24="Weekly",52,IF(AD24="Bi-Weekly",26,IF(AD24="Bi-Monthly",24,IF(AD24="Monthly",12,1))))),IF(AH32="YTD + 2 Year Avg",((AG27+AH29+AH30)/(AD23+IF(AC33=TRUE,AD28,IF(AD24="Weekly",52,IF(AD24="Bi-Weekly",26,IF(AD24="Bi-Monthly",24,IF(AD24="Monthly",12,1)))))+IF(AC34=TRUE,AD29,IF(AD24="Weekly",52,IF(AD24="Bi-Weekly",26,IF(AD24="Bi-Monthly",24,IF(AD24="Monthly",12,1))))))*IF(AD24="Weekly",52,IF(AD24="Bi-Weekly",26,IF(AD24="Bi-Monthly",24,IF(AD24="Monthly",12,1))))),IF(AH32="Lump Sum",AH28,IF(AH32="Lump + YTD Avg",AH28+AH27,IF(AH32="Lump + YTD + 1 Yr Prior",AH27+AH29+AH28,IF(AH32="Lump + YTD + 2 Yr Prior",AH27+AH28+AH30,IF(AH32="2 Year Avg",AVERAGE(AH29:AH30),IF(AH32="Freetyping", AH31,0)))))))))</f>
        <v>0</v>
      </c>
      <c r="AI33" s="23">
        <f>IF(AI32="YTD Avg",AH27,IF(AI32="YTD + 1 Year AVG",((AG27+AH29)/(AD23+IF(AC33=TRUE,AD28,IF(AD24="Weekly",52,IF(AD24="Bi-Weekly",26,IF(AD24="Bi-Monthly",24,IF(AD24="Monthly",12,1))))))*IF(AD24="Weekly",52,IF(AD24="Bi-Weekly",26,IF(AD24="Bi-Monthly",24,IF(AD24="Monthly",12,1))))),IF(AI32="YTD + 2 Year Avg",((AG27+AH29+AH30)/(AD23+IF(AC33=TRUE,AD28,IF(AD24="Weekly",52,IF(AD24="Bi-Weekly",26,IF(AD24="Bi-Monthly",24,IF(AD24="Monthly",12,"Error")))))+IF(AC34=TRUE,AD29,IF(AD24="Weekly",52,IF(AD24="Bi-Weekly",26,IF(AD24="Bi-Monthly",24,IF(AD24="Monthly",12,1))))))*IF(AD24="Weekly",52,IF(AD24="Bi-Weekly",26,IF(AD24="Bi-Monthly",24,IF(AD24="Monthly",12,1))))),IF(AI32="Lump Sum",AH28,IF(AI32="Lump + YTD Avg",AH28+AH27,IF(AI32="Lump + YTD + 1 Yr Prior",(AH27+AH29+AH28)/2,IF(AI32="Lump + YTD + 2 Yr Prior",(AH27+AH28+AH30)/3,IF(AI32="2 Year Avg",AVERAGE(AH29:AH30),IF(AI32="Freetyping",AH31,0)))))))))/12</f>
        <v>0</v>
      </c>
      <c r="AK33" s="145" t="b">
        <v>0</v>
      </c>
      <c r="AL33" s="146" t="b">
        <v>0</v>
      </c>
      <c r="AM33" s="4"/>
      <c r="AN33" s="248" t="s">
        <v>116</v>
      </c>
      <c r="AO33" s="249"/>
      <c r="AP33" s="22">
        <f>IF(AP32="YTD Avg",AP27,IF(AP32="YTD + 1 Year AVG",((AO27+AP29)/(AL23+IF(AK33=TRUE,AL28,IF(AL24="Weekly",52,IF(AL24="Bi-Weekly",26,IF(AL24="Bi-Monthly",24,IF(AL24="Monthly",12,1))))))*IF(AL24="Weekly",52,IF(AL24="Bi-Weekly",26,IF(AL24="Bi-Monthly",24,IF(AL24="Monthly",12,1))))),IF(AP32="YTD + 2 Year Avg",((AO27+AP29+AP30)/(AL23+IF(AK33=TRUE,AL28,IF(AL24="Weekly",52,IF(AL24="Bi-Weekly",26,IF(AL24="Bi-Monthly",24,IF(AL24="Monthly",12,1)))))+IF(AK34=TRUE,AL29,IF(AL24="Weekly",52,IF(AL24="Bi-Weekly",26,IF(AL24="Bi-Monthly",24,IF(AL24="Monthly",12,1))))))*IF(AL24="Weekly",52,IF(AL24="Bi-Weekly",26,IF(AL24="Bi-Monthly",24,IF(AL24="Monthly",12,1))))),IF(AP32="Lump Sum",AP28,IF(AP32="Lump + YTD Avg",AP28+AP27,IF(AP32="Lump + YTD + 1 Yr Prior",AP27+AP29+AP28,IF(AP32="Lump + YTD + 2 Yr Prior",AP27+AP28+AP30,IF(AP32="2 Year Avg",AVERAGE(AP29:AP30),IF(AP32="Freetyping", AP31,0)))))))))</f>
        <v>0</v>
      </c>
      <c r="AQ33" s="23">
        <f>IF(AQ32="YTD Avg",AP27,IF(AQ32="YTD + 1 Year AVG",((AO27+AP29)/(AL23+IF(AK33=TRUE,AL28,IF(AL24="Weekly",52,IF(AL24="Bi-Weekly",26,IF(AL24="Bi-Monthly",24,IF(AL24="Monthly",12,1))))))*IF(AL24="Weekly",52,IF(AL24="Bi-Weekly",26,IF(AL24="Bi-Monthly",24,IF(AL24="Monthly",12,1))))),IF(AQ32="YTD + 2 Year Avg",((AO27+AP29+AP30)/(AL23+IF(AK33=TRUE,AL28,IF(AL24="Weekly",52,IF(AL24="Bi-Weekly",26,IF(AL24="Bi-Monthly",24,IF(AL24="Monthly",12,"Error")))))+IF(AK34=TRUE,AL29,IF(AL24="Weekly",52,IF(AL24="Bi-Weekly",26,IF(AL24="Bi-Monthly",24,IF(AL24="Monthly",12,1))))))*IF(AL24="Weekly",52,IF(AL24="Bi-Weekly",26,IF(AL24="Bi-Monthly",24,IF(AL24="Monthly",12,1))))),IF(AQ32="Lump Sum",AP28,IF(AQ32="Lump + YTD Avg",AP28+AP27,IF(AQ32="Lump + YTD + 1 Yr Prior",(AP27+AP29+AP28)/2,IF(AQ32="Lump + YTD + 2 Yr Prior",(AP27+AP28+AP30)/3,IF(AQ32="2 Year Avg",AVERAGE(AP29:AP30),IF(AQ32="Freetyping",AP31,0)))))))))/12</f>
        <v>0</v>
      </c>
    </row>
    <row r="34" spans="1:43" ht="19.5" thickBot="1">
      <c r="A34" s="103"/>
      <c r="B34" s="104"/>
      <c r="C34" s="105"/>
      <c r="E34" s="145" t="b">
        <v>0</v>
      </c>
      <c r="F34" s="146" t="b">
        <v>0</v>
      </c>
      <c r="G34" s="4"/>
      <c r="J34" s="38"/>
      <c r="K34" s="38"/>
      <c r="L34" s="8"/>
      <c r="M34" s="146" t="b">
        <v>0</v>
      </c>
      <c r="N34" s="146" t="b">
        <v>0</v>
      </c>
      <c r="O34" s="4"/>
      <c r="R34" s="38"/>
      <c r="S34" s="118"/>
      <c r="U34" s="145" t="b">
        <v>0</v>
      </c>
      <c r="V34" s="146" t="b">
        <v>0</v>
      </c>
      <c r="W34" s="4"/>
      <c r="Z34" s="38"/>
      <c r="AA34" s="39"/>
      <c r="AC34" s="145" t="b">
        <v>0</v>
      </c>
      <c r="AD34" s="146" t="b">
        <v>0</v>
      </c>
      <c r="AE34" s="4"/>
      <c r="AH34" s="38"/>
      <c r="AI34" s="39"/>
      <c r="AK34" s="145" t="b">
        <v>0</v>
      </c>
      <c r="AL34" s="146" t="b">
        <v>0</v>
      </c>
      <c r="AM34" s="4"/>
      <c r="AP34" s="38"/>
      <c r="AQ34" s="39"/>
    </row>
    <row r="35" spans="1:43" ht="18.75">
      <c r="A35" s="103"/>
      <c r="B35" s="104"/>
      <c r="C35" s="105"/>
      <c r="E35" s="42"/>
      <c r="F35" s="146" t="b">
        <v>0</v>
      </c>
      <c r="G35" s="4"/>
      <c r="H35" s="259" t="s">
        <v>130</v>
      </c>
      <c r="I35" s="260"/>
      <c r="J35" s="260"/>
      <c r="K35" s="261"/>
      <c r="L35" s="51"/>
      <c r="M35" s="146"/>
      <c r="N35" s="146" t="b">
        <v>0</v>
      </c>
      <c r="O35" s="4"/>
      <c r="P35" s="259" t="s">
        <v>130</v>
      </c>
      <c r="Q35" s="260"/>
      <c r="R35" s="260"/>
      <c r="S35" s="261"/>
      <c r="U35" s="145"/>
      <c r="V35" s="146" t="b">
        <v>0</v>
      </c>
      <c r="W35" s="4"/>
      <c r="X35" s="259" t="s">
        <v>130</v>
      </c>
      <c r="Y35" s="260"/>
      <c r="Z35" s="260"/>
      <c r="AA35" s="261"/>
      <c r="AC35" s="145"/>
      <c r="AD35" s="146" t="b">
        <v>0</v>
      </c>
      <c r="AE35" s="4"/>
      <c r="AF35" s="259" t="s">
        <v>130</v>
      </c>
      <c r="AG35" s="260"/>
      <c r="AH35" s="260"/>
      <c r="AI35" s="261"/>
      <c r="AK35" s="145"/>
      <c r="AL35" s="146" t="b">
        <v>0</v>
      </c>
      <c r="AM35" s="4"/>
      <c r="AN35" s="259" t="s">
        <v>130</v>
      </c>
      <c r="AO35" s="260"/>
      <c r="AP35" s="260"/>
      <c r="AQ35" s="261"/>
    </row>
    <row r="36" spans="1:43" ht="18.75" customHeight="1">
      <c r="A36" s="103"/>
      <c r="B36" s="104"/>
      <c r="C36" s="105"/>
      <c r="E36" s="43"/>
      <c r="F36" s="146" t="b">
        <v>0</v>
      </c>
      <c r="G36" s="4"/>
      <c r="H36" s="53" t="s">
        <v>131</v>
      </c>
      <c r="I36" s="142"/>
      <c r="J36" s="81">
        <f>I36/F23*(IF(F24="Hourly",2080,IF(F24="Weekly",52,IF(F24="Bi-Weekly",26,IF(F24="Bi-Monthly",24,IF(F24="Monthly",12))))))</f>
        <v>0</v>
      </c>
      <c r="K36" s="82">
        <f>J36/12</f>
        <v>0</v>
      </c>
      <c r="L36" s="51"/>
      <c r="M36" s="149"/>
      <c r="N36" s="146" t="b">
        <v>0</v>
      </c>
      <c r="O36" s="4"/>
      <c r="P36" s="53" t="s">
        <v>131</v>
      </c>
      <c r="Q36" s="142"/>
      <c r="R36" s="81">
        <f>Q36/N23*(IF(N24="Hourly",2080,IF(N24="Weekly",52,IF(N24="Bi-Weekly",26,IF(N24="Bi-Monthly",24,IF(N24="Monthly",12))))))</f>
        <v>0</v>
      </c>
      <c r="S36" s="82">
        <f>R36/12</f>
        <v>0</v>
      </c>
      <c r="U36" s="153"/>
      <c r="V36" s="146" t="b">
        <v>0</v>
      </c>
      <c r="W36" s="4"/>
      <c r="X36" s="53" t="s">
        <v>131</v>
      </c>
      <c r="Y36" s="142"/>
      <c r="Z36" s="81">
        <f>Y36/V23*(IF(V24="Hourly",2080,IF(V24="Weekly",52,IF(V24="Bi-Weekly",26,IF(V24="Bi-Monthly",24,IF(V24="Monthly",12))))))</f>
        <v>0</v>
      </c>
      <c r="AA36" s="82">
        <f>Z36/12</f>
        <v>0</v>
      </c>
      <c r="AC36" s="153"/>
      <c r="AD36" s="146" t="b">
        <v>0</v>
      </c>
      <c r="AE36" s="4"/>
      <c r="AF36" s="53" t="s">
        <v>131</v>
      </c>
      <c r="AG36" s="142"/>
      <c r="AH36" s="81">
        <f>AG36/AD23*(IF(AD24="Hourly",2080,IF(AD24="Weekly",52,IF(AD24="Bi-Weekly",26,IF(AD24="Bi-Monthly",24,IF(AD24="Monthly",12))))))</f>
        <v>0</v>
      </c>
      <c r="AI36" s="82">
        <f>AH36/12</f>
        <v>0</v>
      </c>
      <c r="AK36" s="153"/>
      <c r="AL36" s="146" t="b">
        <v>0</v>
      </c>
      <c r="AM36" s="4"/>
      <c r="AN36" s="53" t="s">
        <v>131</v>
      </c>
      <c r="AO36" s="142"/>
      <c r="AP36" s="81">
        <f>AO36/AL23*(IF(AL24="Hourly",2080,IF(AL24="Weekly",52,IF(AL24="Bi-Weekly",26,IF(AL24="Bi-Monthly",24,IF(AL24="Monthly",12))))))</f>
        <v>0</v>
      </c>
      <c r="AQ36" s="82">
        <f>AP36/12</f>
        <v>0</v>
      </c>
    </row>
    <row r="37" spans="1:43" ht="15.75" customHeight="1">
      <c r="A37" s="103"/>
      <c r="B37" s="104"/>
      <c r="C37" s="105"/>
      <c r="E37" s="43"/>
      <c r="F37" s="146" t="b">
        <v>0</v>
      </c>
      <c r="G37" s="4"/>
      <c r="H37" s="15" t="s">
        <v>132</v>
      </c>
      <c r="I37" s="139"/>
      <c r="J37" s="75">
        <f>I37</f>
        <v>0</v>
      </c>
      <c r="K37" s="76">
        <f>J37/12</f>
        <v>0</v>
      </c>
      <c r="L37" s="51"/>
      <c r="M37" s="149"/>
      <c r="N37" s="146" t="b">
        <v>1</v>
      </c>
      <c r="O37" s="4"/>
      <c r="P37" s="15" t="s">
        <v>132</v>
      </c>
      <c r="Q37" s="139"/>
      <c r="R37" s="75">
        <f>Q37</f>
        <v>0</v>
      </c>
      <c r="S37" s="76">
        <f>R37/12</f>
        <v>0</v>
      </c>
      <c r="U37" s="153"/>
      <c r="V37" s="146" t="b">
        <v>0</v>
      </c>
      <c r="W37" s="4"/>
      <c r="X37" s="15" t="s">
        <v>132</v>
      </c>
      <c r="Y37" s="139"/>
      <c r="Z37" s="75">
        <f>Y37</f>
        <v>0</v>
      </c>
      <c r="AA37" s="76">
        <f>Z37/12</f>
        <v>0</v>
      </c>
      <c r="AC37" s="153"/>
      <c r="AD37" s="146" t="b">
        <v>0</v>
      </c>
      <c r="AE37" s="4"/>
      <c r="AF37" s="15" t="s">
        <v>132</v>
      </c>
      <c r="AG37" s="139"/>
      <c r="AH37" s="75">
        <f>AG37</f>
        <v>0</v>
      </c>
      <c r="AI37" s="76">
        <f>AH37/12</f>
        <v>0</v>
      </c>
      <c r="AK37" s="153"/>
      <c r="AL37" s="146" t="b">
        <v>0</v>
      </c>
      <c r="AM37" s="4"/>
      <c r="AN37" s="15" t="s">
        <v>132</v>
      </c>
      <c r="AO37" s="139"/>
      <c r="AP37" s="75">
        <f>AO37</f>
        <v>0</v>
      </c>
      <c r="AQ37" s="76">
        <f>AP37/12</f>
        <v>0</v>
      </c>
    </row>
    <row r="38" spans="1:43" ht="15.75" customHeight="1">
      <c r="A38" s="103"/>
      <c r="B38" s="104"/>
      <c r="C38" s="105"/>
      <c r="E38" s="51"/>
      <c r="G38" s="4"/>
      <c r="H38" s="52" t="s">
        <v>133</v>
      </c>
      <c r="I38" s="138"/>
      <c r="J38" s="79">
        <f>I38</f>
        <v>0</v>
      </c>
      <c r="K38" s="74">
        <f>J38/12</f>
        <v>0</v>
      </c>
      <c r="L38" s="51"/>
      <c r="M38" s="150"/>
      <c r="N38" s="151"/>
      <c r="O38" s="4"/>
      <c r="P38" s="52" t="s">
        <v>133</v>
      </c>
      <c r="Q38" s="138"/>
      <c r="R38" s="79">
        <f>Q38</f>
        <v>0</v>
      </c>
      <c r="S38" s="74">
        <f>R38/12</f>
        <v>0</v>
      </c>
      <c r="U38" s="154"/>
      <c r="V38" s="151"/>
      <c r="W38" s="4"/>
      <c r="X38" s="52" t="s">
        <v>133</v>
      </c>
      <c r="Y38" s="138"/>
      <c r="Z38" s="79">
        <f>Y38</f>
        <v>0</v>
      </c>
      <c r="AA38" s="74">
        <f>Z38/12</f>
        <v>0</v>
      </c>
      <c r="AC38" s="154"/>
      <c r="AD38" s="150"/>
      <c r="AE38" s="4"/>
      <c r="AF38" s="52" t="s">
        <v>133</v>
      </c>
      <c r="AG38" s="138"/>
      <c r="AH38" s="79">
        <f>AG38</f>
        <v>0</v>
      </c>
      <c r="AI38" s="74">
        <f>AH38/12</f>
        <v>0</v>
      </c>
      <c r="AK38" s="154"/>
      <c r="AL38" s="150"/>
      <c r="AM38" s="4"/>
      <c r="AN38" s="52" t="s">
        <v>133</v>
      </c>
      <c r="AO38" s="138"/>
      <c r="AP38" s="79">
        <f>AO38</f>
        <v>0</v>
      </c>
      <c r="AQ38" s="74">
        <f>AP38/12</f>
        <v>0</v>
      </c>
    </row>
    <row r="39" spans="1:43" ht="16.5" customHeight="1" thickBot="1">
      <c r="A39" s="103"/>
      <c r="B39" s="104"/>
      <c r="C39" s="105"/>
      <c r="E39" s="51"/>
      <c r="G39" s="4"/>
      <c r="H39" s="17" t="s">
        <v>134</v>
      </c>
      <c r="I39" s="140"/>
      <c r="J39" s="141"/>
      <c r="K39" s="78">
        <f>J39/12</f>
        <v>0</v>
      </c>
      <c r="L39" s="51"/>
      <c r="M39" s="150"/>
      <c r="N39" s="150"/>
      <c r="O39" s="4"/>
      <c r="P39" s="17" t="s">
        <v>134</v>
      </c>
      <c r="Q39" s="140"/>
      <c r="R39" s="141"/>
      <c r="S39" s="78">
        <f>R39/12</f>
        <v>0</v>
      </c>
      <c r="U39" s="154"/>
      <c r="V39" s="150"/>
      <c r="W39" s="4"/>
      <c r="X39" s="17" t="s">
        <v>134</v>
      </c>
      <c r="Y39" s="140"/>
      <c r="Z39" s="141"/>
      <c r="AA39" s="78">
        <f>Z39/12</f>
        <v>0</v>
      </c>
      <c r="AC39" s="154"/>
      <c r="AD39" s="150"/>
      <c r="AE39" s="4"/>
      <c r="AF39" s="17" t="s">
        <v>134</v>
      </c>
      <c r="AG39" s="140"/>
      <c r="AH39" s="141"/>
      <c r="AI39" s="78">
        <f>AH39/12</f>
        <v>0</v>
      </c>
      <c r="AK39" s="154"/>
      <c r="AL39" s="150"/>
      <c r="AM39" s="4"/>
      <c r="AN39" s="17" t="s">
        <v>134</v>
      </c>
      <c r="AO39" s="140"/>
      <c r="AP39" s="141"/>
      <c r="AQ39" s="78">
        <f>AP39/12</f>
        <v>0</v>
      </c>
    </row>
    <row r="40" spans="1:43" ht="18.75">
      <c r="A40" s="103"/>
      <c r="B40" s="104"/>
      <c r="C40" s="105"/>
      <c r="E40" s="234" t="s">
        <v>135</v>
      </c>
      <c r="F40" s="235"/>
      <c r="G40" s="4"/>
      <c r="H40" s="246" t="s">
        <v>128</v>
      </c>
      <c r="I40" s="247"/>
      <c r="J40" s="45" t="s">
        <v>129</v>
      </c>
      <c r="K40" s="46" t="s">
        <v>114</v>
      </c>
      <c r="L40" s="51"/>
      <c r="M40" s="234" t="s">
        <v>135</v>
      </c>
      <c r="N40" s="235"/>
      <c r="O40" s="4"/>
      <c r="P40" s="246" t="s">
        <v>128</v>
      </c>
      <c r="Q40" s="247"/>
      <c r="R40" s="45" t="s">
        <v>129</v>
      </c>
      <c r="S40" s="46" t="s">
        <v>114</v>
      </c>
      <c r="U40" s="234" t="s">
        <v>135</v>
      </c>
      <c r="V40" s="235"/>
      <c r="W40" s="4"/>
      <c r="X40" s="246" t="s">
        <v>128</v>
      </c>
      <c r="Y40" s="247"/>
      <c r="Z40" s="45" t="s">
        <v>114</v>
      </c>
      <c r="AA40" s="46" t="s">
        <v>114</v>
      </c>
      <c r="AC40" s="234" t="s">
        <v>135</v>
      </c>
      <c r="AD40" s="235"/>
      <c r="AE40" s="4"/>
      <c r="AF40" s="246" t="s">
        <v>128</v>
      </c>
      <c r="AG40" s="247"/>
      <c r="AH40" s="45" t="s">
        <v>114</v>
      </c>
      <c r="AI40" s="46" t="s">
        <v>114</v>
      </c>
      <c r="AK40" s="234" t="s">
        <v>135</v>
      </c>
      <c r="AL40" s="235"/>
      <c r="AM40" s="4"/>
      <c r="AN40" s="246" t="s">
        <v>128</v>
      </c>
      <c r="AO40" s="247"/>
      <c r="AP40" s="45" t="s">
        <v>114</v>
      </c>
      <c r="AQ40" s="46" t="s">
        <v>114</v>
      </c>
    </row>
    <row r="41" spans="1:43" ht="16.5" customHeight="1" thickBot="1">
      <c r="A41" s="103"/>
      <c r="B41" s="104"/>
      <c r="C41" s="105"/>
      <c r="E41" s="27" t="s">
        <v>136</v>
      </c>
      <c r="F41" s="144">
        <v>8375.8799999999992</v>
      </c>
      <c r="G41" s="4"/>
      <c r="H41" s="248" t="s">
        <v>116</v>
      </c>
      <c r="I41" s="249"/>
      <c r="J41" s="22">
        <f>IF(J40="YTD Avg",J36,IF(J40="YTD + 1 Year AVG",(I36+J37)/(F23+IF(E33=TRUE,F28,IF(F24="Weekly",52,IF(F24="Bi-Weekly",26,IF(F24="Bi-Monthly",24,IF(F24="Monthly",12,1))))))*IF(F24="Weekly",52,IF(F24="Bi-Weekly",26,IF(F24="Bi-Monthly",24,IF(F24="Monthly",12,1)))),IF(J40="YTD + 2 Year Avg",(I36+J37+J38)/(F23+IF(E33=TRUE,F28,IF(F24="Weekly",52,IF(F24="Bi-Weekly",26,IF(F24="Bi-Monthly",24,IF(F24="Monthly",12,1)))))+IF(E34=TRUE,F29,IF(F24="Weekly",52,IF(F24="Bi-Weekly",26,IF(F24="Bi-Monthly",24,IF(F24="Monthly",12,1))))))*IF(F24="Weekly",52,IF(F24="Bi-Weekly",26,IF(F24="Bi-Monthly",24,IF(F24="Monthly",12,1)))),IF(J40="2 Year Avg",AVERAGE(J37:J38),IF(J40="Freetyping",J39,0)))))</f>
        <v>0</v>
      </c>
      <c r="K41" s="23">
        <f>IF(K40="YTD Avg",J36,IF(K40="YTD + 1 Year AVG",(I36+J37)/(F23+IF(E33=TRUE,F28,IF(F24="Weekly",52,IF(F24="Bi-Weekly",26,IF(F24="Bi-Monthly",24,IF(F24="Monthly",12,1))))))*IF(F24="Weekly",52,IF(F24="Bi-Weekly",26,IF(F24="Bi-Monthly",24,IF(F24="Monthly",12,1)))),IF(K40="YTD + 2 Year Avg",(I36+J37+J38)/(F23+IF(E33=TRUE,F28,IF(F24="Weekly",52,IF(F24="Bi-Weekly",26,IF(F24="Bi-Monthly",24,IF(F24="Monthly",12,1)))))+IF(E34=TRUE,F29,IF(F24="Weekly",52,IF(F24="Bi-Weekly",26,IF(F24="Bi-Monthly",24,IF(F24="Monthly",12,1))))))*IF(F24="Weekly",52,IF(F24="Bi-Weekly",26,IF(F24="Bi-Monthly",24,IF(F24="Monthly",12,1)))),IF(K40="2 Year Avg",AVERAGE(J37:J38),IF(K40="Freetyping",J39,0)))))/12</f>
        <v>0</v>
      </c>
      <c r="L41" s="51"/>
      <c r="M41" s="27" t="s">
        <v>136</v>
      </c>
      <c r="N41" s="152"/>
      <c r="O41" s="4"/>
      <c r="P41" s="248" t="s">
        <v>116</v>
      </c>
      <c r="Q41" s="249"/>
      <c r="R41" s="22">
        <f>IF(R40="YTD Avg",R36,IF(R40="YTD + 1 Year AVG",(Q36+R37)/(N23+IF(M33=TRUE,N28,IF(N24="Weekly",52,IF(N24="Bi-Weekly",26,IF(N24="Bi-Monthly",24,IF(N24="Monthly",12,1))))))*IF(N24="Weekly",52,IF(N24="Bi-Weekly",26,IF(N24="Bi-Monthly",24,IF(N24="Monthly",12,1)))),IF(R40="YTD + 2 Year Avg",(Q36+R37+R38)/(N23+IF(M33=TRUE,N28,IF(N24="Weekly",52,IF(N24="Bi-Weekly",26,IF(N24="Bi-Monthly",24,IF(N24="Monthly",12,1)))))+IF(M34=TRUE,N29,IF(N24="Weekly",52,IF(N24="Bi-Weekly",26,IF(N24="Bi-Monthly",24,IF(N24="Monthly",12,1))))))*IF(N24="Weekly",52,IF(N24="Bi-Weekly",26,IF(N24="Bi-Monthly",24,IF(N24="Monthly",12,1)))),IF(R40="2 Year Avg",AVERAGE(R37:R38),IF(R40="Freetyping",R39,0)))))</f>
        <v>0</v>
      </c>
      <c r="S41" s="23">
        <f>IF(S40="YTD Avg",R36,IF(S40="YTD + 1 Year AVG",(Q36+R37)/(N23+IF(M33=TRUE,N28,IF(N24="Weekly",52,IF(N24="Bi-Weekly",26,IF(N24="Bi-Monthly",24,IF(N24="Monthly",12,1))))))*IF(N24="Weekly",52,IF(N24="Bi-Weekly",26,IF(N24="Bi-Monthly",24,IF(N24="Monthly",12,1)))),IF(S40="YTD + 2 Year Avg",(Q36+R37+R38)/(N23+IF(M33=TRUE,N28,IF(N24="Weekly",52,IF(N24="Bi-Weekly",26,IF(N24="Bi-Monthly",24,IF(N24="Monthly",12,1)))))+IF(M34=TRUE,N29,IF(N24="Weekly",52,IF(N24="Bi-Weekly",26,IF(N24="Bi-Monthly",24,IF(N24="Monthly",12,1))))))*IF(N24="Weekly",52,IF(N24="Bi-Weekly",26,IF(N24="Bi-Monthly",24,IF(N24="Monthly",12,1)))),IF(S40="2 Year Avg",AVERAGE(R37:R38),IF(S40="Freetyping",R39,0)))))/12</f>
        <v>0</v>
      </c>
      <c r="U41" s="27" t="s">
        <v>136</v>
      </c>
      <c r="V41" s="152"/>
      <c r="W41" s="4"/>
      <c r="X41" s="248" t="s">
        <v>116</v>
      </c>
      <c r="Y41" s="249"/>
      <c r="Z41" s="22">
        <f>IF(Z40="YTD Avg",Z36,IF(Z40="YTD + 1 Year AVG",(Y36+Z37)/(V23+IF(U33=TRUE,V28,IF(V24="Weekly",52,IF(V24="Bi-Weekly",26,IF(V24="Bi-Monthly",24,IF(V24="Monthly",12,1))))))*IF(V24="Weekly",52,IF(V24="Bi-Weekly",26,IF(V24="Bi-Monthly",24,IF(V24="Monthly",12,1)))),IF(Z40="YTD + 2 Year Avg",(Y36+Z37+Z38)/(V23+IF(U33=TRUE,V28,IF(V24="Weekly",52,IF(V24="Bi-Weekly",26,IF(V24="Bi-Monthly",24,IF(V24="Monthly",12,1)))))+IF(U34=TRUE,V29,IF(V24="Weekly",52,IF(V24="Bi-Weekly",26,IF(V24="Bi-Monthly",24,IF(V24="Monthly",12,1))))))*IF(V24="Weekly",52,IF(V24="Bi-Weekly",26,IF(V24="Bi-Monthly",24,IF(V24="Monthly",12,1)))),IF(Z40="2 Year Avg",AVERAGE(Z37:Z38),IF(Z40="Freetyping",Z39,0)))))</f>
        <v>0</v>
      </c>
      <c r="AA41" s="23">
        <f>IF(AA40="YTD Avg",Z36,IF(AA40="YTD + 1 Year AVG",(Y36+Z37)/(V23+IF(U33=TRUE,V28,IF(V24="Weekly",52,IF(V24="Bi-Weekly",26,IF(V24="Bi-Monthly",24,IF(V24="Monthly",12,1))))))*IF(V24="Weekly",52,IF(V24="Bi-Weekly",26,IF(V24="Bi-Monthly",24,IF(V24="Monthly",12,1)))),IF(AA40="YTD + 2 Year Avg",(Y36+Z37+Z38)/(V23+IF(U33=TRUE,V28,IF(V24="Weekly",52,IF(V24="Bi-Weekly",26,IF(V24="Bi-Monthly",24,IF(V24="Monthly",12,1)))))+IF(U34=TRUE,V29,IF(V24="Weekly",52,IF(V24="Bi-Weekly",26,IF(V24="Bi-Monthly",24,IF(V24="Monthly",12,1))))))*IF(V24="Weekly",52,IF(V24="Bi-Weekly",26,IF(V24="Bi-Monthly",24,IF(V24="Monthly",12,1)))),IF(AA40="2 Year Avg",AVERAGE(Z37:Z38),IF(AA40="Freetyping",Z39,0)))))/12</f>
        <v>0</v>
      </c>
      <c r="AC41" s="27" t="s">
        <v>136</v>
      </c>
      <c r="AD41" s="152"/>
      <c r="AE41" s="4"/>
      <c r="AF41" s="248" t="s">
        <v>116</v>
      </c>
      <c r="AG41" s="249"/>
      <c r="AH41" s="22">
        <f>IF(AH40="YTD Avg",AH36,IF(AH40="YTD + 1 Year AVG",(AG36+AH37)/(AD23+IF(AC33=TRUE,AD28,IF(AD24="Weekly",52,IF(AD24="Bi-Weekly",26,IF(AD24="Bi-Monthly",24,IF(AD24="Monthly",12,1))))))*IF(AD24="Weekly",52,IF(AD24="Bi-Weekly",26,IF(AD24="Bi-Monthly",24,IF(AD24="Monthly",12,1)))),IF(AH40="YTD + 2 Year Avg",(AG36+AH37+AH38)/(AD23+IF(AC33=TRUE,AD28,IF(AD24="Weekly",52,IF(AD24="Bi-Weekly",26,IF(AD24="Bi-Monthly",24,IF(AD24="Monthly",12,1)))))+IF(AC34=TRUE,AD29,IF(AD24="Weekly",52,IF(AD24="Bi-Weekly",26,IF(AD24="Bi-Monthly",24,IF(AD24="Monthly",12,1))))))*IF(AD24="Weekly",52,IF(AD24="Bi-Weekly",26,IF(AD24="Bi-Monthly",24,IF(AD24="Monthly",12,1)))),IF(AH40="2 Year Avg",AVERAGE(AH37:AH38),IF(AH40="Freetyping",AH39,0)))))</f>
        <v>0</v>
      </c>
      <c r="AI41" s="23">
        <f>IF(AI40="YTD Avg",AH36,IF(AI40="YTD + 1 Year AVG",(AG36+AH37)/(AD23+IF(AC33=TRUE,AD28,IF(AD24="Weekly",52,IF(AD24="Bi-Weekly",26,IF(AD24="Bi-Monthly",24,IF(AD24="Monthly",12,1))))))*IF(AD24="Weekly",52,IF(AD24="Bi-Weekly",26,IF(AD24="Bi-Monthly",24,IF(AD24="Monthly",12,1)))),IF(AI40="YTD + 2 Year Avg",(AG36+AH37+AH38)/(AD23+IF(AC33=TRUE,AD28,IF(AD24="Weekly",52,IF(AD24="Bi-Weekly",26,IF(AD24="Bi-Monthly",24,IF(AD24="Monthly",12,1)))))+IF(AC34=TRUE,AD29,IF(AD24="Weekly",52,IF(AD24="Bi-Weekly",26,IF(AD24="Bi-Monthly",24,IF(AD24="Monthly",12,1))))))*IF(AD24="Weekly",52,IF(AD24="Bi-Weekly",26,IF(AD24="Bi-Monthly",24,IF(AD24="Monthly",12,1)))),IF(AI40="2 Year Avg",AVERAGE(AH37:AH38),IF(AI40="Freetyping",AH39,0)))))/12</f>
        <v>0</v>
      </c>
      <c r="AK41" s="27" t="s">
        <v>136</v>
      </c>
      <c r="AL41" s="152"/>
      <c r="AM41" s="4"/>
      <c r="AN41" s="248" t="s">
        <v>116</v>
      </c>
      <c r="AO41" s="249"/>
      <c r="AP41" s="22">
        <f>IF(AP40="YTD Avg",AP36,IF(AP40="YTD + 1 Year AVG",(AO36+AP37)/(AL23+IF(AK33=TRUE,AL28,IF(AL24="Weekly",52,IF(AL24="Bi-Weekly",26,IF(AL24="Bi-Monthly",24,IF(AL24="Monthly",12,1))))))*IF(AL24="Weekly",52,IF(AL24="Bi-Weekly",26,IF(AL24="Bi-Monthly",24,IF(AL24="Monthly",12,1)))),IF(AP40="YTD + 2 Year Avg",(AO36+AP37+AP38)/(AL23+IF(AK33=TRUE,AL28,IF(AL24="Weekly",52,IF(AL24="Bi-Weekly",26,IF(AL24="Bi-Monthly",24,IF(AL24="Monthly",12,1)))))+IF(AK34=TRUE,AL29,IF(AL24="Weekly",52,IF(AL24="Bi-Weekly",26,IF(AL24="Bi-Monthly",24,IF(AL24="Monthly",12,1))))))*IF(AL24="Weekly",52,IF(AL24="Bi-Weekly",26,IF(AL24="Bi-Monthly",24,IF(AL24="Monthly",12,1)))),IF(AP40="2 Year Avg",AVERAGE(AP37:AP38),IF(AP40="Freetyping",AP39,0)))))</f>
        <v>0</v>
      </c>
      <c r="AQ41" s="23">
        <f>IF(AQ40="YTD Avg",AP36,IF(AQ40="YTD + 1 Year AVG",(AO36+AP37)/(AL23+IF(AK33=TRUE,AL28,IF(AL24="Weekly",52,IF(AL24="Bi-Weekly",26,IF(AL24="Bi-Monthly",24,IF(AL24="Monthly",12,1))))))*IF(AL24="Weekly",52,IF(AL24="Bi-Weekly",26,IF(AL24="Bi-Monthly",24,IF(AL24="Monthly",12,1)))),IF(AQ40="YTD + 2 Year Avg",(AO36+AP37+AP38)/(AL23+IF(AK33=TRUE,AL28,IF(AL24="Weekly",52,IF(AL24="Bi-Weekly",26,IF(AL24="Bi-Monthly",24,IF(AL24="Monthly",12,1)))))+IF(AK34=TRUE,AL29,IF(AL24="Weekly",52,IF(AL24="Bi-Weekly",26,IF(AL24="Bi-Monthly",24,IF(AL24="Monthly",12,1))))))*IF(AL24="Weekly",52,IF(AL24="Bi-Weekly",26,IF(AL24="Bi-Monthly",24,IF(AL24="Monthly",12,1)))),IF(AQ40="2 Year Avg",AVERAGE(AP37:AP38),IF(AQ40="Freetyping",AP39,0)))))/12</f>
        <v>0</v>
      </c>
    </row>
    <row r="42" spans="1:43" s="8" customFormat="1" ht="19.5" thickBot="1">
      <c r="A42" s="103"/>
      <c r="B42" s="104"/>
      <c r="C42" s="105"/>
      <c r="E42" s="27" t="s">
        <v>137</v>
      </c>
      <c r="F42" s="144">
        <v>3646.88</v>
      </c>
      <c r="H42" s="1"/>
      <c r="I42" s="1"/>
      <c r="J42" s="38"/>
      <c r="K42" s="38"/>
      <c r="M42" s="27" t="s">
        <v>137</v>
      </c>
      <c r="N42" s="152"/>
      <c r="P42" s="1"/>
      <c r="Q42" s="1"/>
      <c r="R42" s="38"/>
      <c r="S42" s="118"/>
      <c r="U42" s="27" t="s">
        <v>137</v>
      </c>
      <c r="V42" s="152"/>
      <c r="X42" s="1"/>
      <c r="Y42" s="1"/>
      <c r="Z42" s="38"/>
      <c r="AA42" s="39"/>
      <c r="AC42" s="27" t="s">
        <v>137</v>
      </c>
      <c r="AD42" s="152"/>
      <c r="AF42" s="1"/>
      <c r="AG42" s="1"/>
      <c r="AH42" s="38"/>
      <c r="AI42" s="39"/>
      <c r="AK42" s="27" t="s">
        <v>137</v>
      </c>
      <c r="AL42" s="152"/>
      <c r="AN42" s="1"/>
      <c r="AO42" s="1"/>
      <c r="AP42" s="38"/>
      <c r="AQ42" s="39"/>
    </row>
    <row r="43" spans="1:43" ht="19.5" thickBot="1">
      <c r="A43" s="103"/>
      <c r="B43" s="104"/>
      <c r="C43" s="105"/>
      <c r="E43" s="28" t="s">
        <v>138</v>
      </c>
      <c r="F43" s="99">
        <f>IF(ISERROR(AVERAGE(F41:F42)),0,AVERAGE(F41:F42))</f>
        <v>6011.3799999999992</v>
      </c>
      <c r="H43" s="264" t="s">
        <v>139</v>
      </c>
      <c r="I43" s="265"/>
      <c r="J43" s="265"/>
      <c r="K43" s="266"/>
      <c r="L43" s="51"/>
      <c r="M43" s="28" t="s">
        <v>140</v>
      </c>
      <c r="N43" s="99">
        <f>IF(ISERROR(AVERAGE(N41:N42)),0,AVERAGE(N41:N42))</f>
        <v>0</v>
      </c>
      <c r="P43" s="264" t="s">
        <v>139</v>
      </c>
      <c r="Q43" s="265"/>
      <c r="R43" s="265"/>
      <c r="S43" s="266"/>
      <c r="U43" s="28" t="s">
        <v>140</v>
      </c>
      <c r="V43" s="99">
        <f>IF(ISERROR(AVERAGE(V41:V42)),0,AVERAGE(V41:V42))</f>
        <v>0</v>
      </c>
      <c r="X43" s="264" t="s">
        <v>139</v>
      </c>
      <c r="Y43" s="265"/>
      <c r="Z43" s="265"/>
      <c r="AA43" s="266"/>
      <c r="AC43" s="28" t="s">
        <v>140</v>
      </c>
      <c r="AD43" s="99">
        <f>IF(ISERROR(AVERAGE(AD41:AD42)),0,AVERAGE(AD41:AD42))</f>
        <v>0</v>
      </c>
      <c r="AF43" s="264" t="s">
        <v>139</v>
      </c>
      <c r="AG43" s="265"/>
      <c r="AH43" s="265"/>
      <c r="AI43" s="266"/>
      <c r="AK43" s="28" t="s">
        <v>140</v>
      </c>
      <c r="AL43" s="99">
        <f>IF(ISERROR(AVERAGE(AL41:AL42)),0,AVERAGE(AL41:AL42))</f>
        <v>0</v>
      </c>
      <c r="AN43" s="264" t="s">
        <v>139</v>
      </c>
      <c r="AO43" s="265"/>
      <c r="AP43" s="265"/>
      <c r="AQ43" s="266"/>
    </row>
    <row r="44" spans="1:43" ht="18.75">
      <c r="A44" s="103"/>
      <c r="B44" s="104"/>
      <c r="C44" s="105"/>
      <c r="E44" s="40"/>
      <c r="F44" s="38"/>
      <c r="H44" s="35" t="s">
        <v>141</v>
      </c>
      <c r="I44" s="36" t="s">
        <v>142</v>
      </c>
      <c r="J44" s="13"/>
      <c r="K44" s="14"/>
      <c r="M44" s="38"/>
      <c r="N44" s="38"/>
      <c r="P44" s="35" t="s">
        <v>141</v>
      </c>
      <c r="Q44" s="36" t="s">
        <v>142</v>
      </c>
      <c r="R44" s="13"/>
      <c r="S44" s="14"/>
      <c r="U44" s="40"/>
      <c r="V44" s="38"/>
      <c r="X44" s="35" t="s">
        <v>141</v>
      </c>
      <c r="Y44" s="36" t="s">
        <v>142</v>
      </c>
      <c r="Z44" s="13"/>
      <c r="AA44" s="14"/>
      <c r="AC44" s="40"/>
      <c r="AD44" s="38"/>
      <c r="AF44" s="35" t="s">
        <v>141</v>
      </c>
      <c r="AG44" s="36" t="s">
        <v>142</v>
      </c>
      <c r="AH44" s="13"/>
      <c r="AI44" s="14"/>
      <c r="AK44" s="40"/>
      <c r="AL44" s="38"/>
      <c r="AN44" s="35" t="s">
        <v>141</v>
      </c>
      <c r="AO44" s="36" t="s">
        <v>142</v>
      </c>
      <c r="AP44" s="13"/>
      <c r="AQ44" s="14"/>
    </row>
    <row r="45" spans="1:43" ht="16.5" customHeight="1" thickBot="1">
      <c r="A45" s="103"/>
      <c r="B45" s="104"/>
      <c r="C45" s="105"/>
      <c r="E45" s="40"/>
      <c r="F45" s="38"/>
      <c r="H45" s="143" t="s">
        <v>143</v>
      </c>
      <c r="I45" s="141">
        <v>6011.38</v>
      </c>
      <c r="J45" s="77">
        <f>I45</f>
        <v>6011.38</v>
      </c>
      <c r="K45" s="78">
        <f>I45/12</f>
        <v>500.94833333333332</v>
      </c>
      <c r="M45" s="38"/>
      <c r="N45" s="38"/>
      <c r="P45" s="143"/>
      <c r="Q45" s="141"/>
      <c r="R45" s="77">
        <f>Q45</f>
        <v>0</v>
      </c>
      <c r="S45" s="78">
        <f>Q45/12</f>
        <v>0</v>
      </c>
      <c r="U45" s="40"/>
      <c r="V45" s="38"/>
      <c r="X45" s="143"/>
      <c r="Y45" s="141"/>
      <c r="Z45" s="77">
        <f>Y45</f>
        <v>0</v>
      </c>
      <c r="AA45" s="78">
        <f>Y45/12</f>
        <v>0</v>
      </c>
      <c r="AC45" s="40"/>
      <c r="AD45" s="38"/>
      <c r="AF45" s="143"/>
      <c r="AG45" s="141"/>
      <c r="AH45" s="77">
        <f>AG45</f>
        <v>0</v>
      </c>
      <c r="AI45" s="78">
        <f>AG45/12</f>
        <v>0</v>
      </c>
      <c r="AK45" s="40"/>
      <c r="AL45" s="38"/>
      <c r="AN45" s="143"/>
      <c r="AO45" s="141"/>
      <c r="AP45" s="77">
        <f>AO45</f>
        <v>0</v>
      </c>
      <c r="AQ45" s="78">
        <f>AO45/12</f>
        <v>0</v>
      </c>
    </row>
    <row r="46" spans="1:43" ht="21.75" thickBot="1">
      <c r="A46" s="103"/>
      <c r="B46" s="104"/>
      <c r="C46" s="105"/>
      <c r="E46" s="278" t="s">
        <v>144</v>
      </c>
      <c r="F46" s="280"/>
      <c r="H46" s="143"/>
      <c r="I46" s="141"/>
      <c r="J46" s="77">
        <f>I46</f>
        <v>0</v>
      </c>
      <c r="K46" s="78">
        <f>I46/12</f>
        <v>0</v>
      </c>
      <c r="M46" s="278" t="s">
        <v>144</v>
      </c>
      <c r="N46" s="279"/>
      <c r="P46" s="143"/>
      <c r="Q46" s="141"/>
      <c r="R46" s="77">
        <f>Q46</f>
        <v>0</v>
      </c>
      <c r="S46" s="78">
        <f>Q46/12</f>
        <v>0</v>
      </c>
      <c r="U46" s="278" t="s">
        <v>144</v>
      </c>
      <c r="V46" s="279"/>
      <c r="X46" s="143"/>
      <c r="Y46" s="141"/>
      <c r="Z46" s="77">
        <f>Y46</f>
        <v>0</v>
      </c>
      <c r="AA46" s="78">
        <f>Y46/12</f>
        <v>0</v>
      </c>
      <c r="AC46" s="278" t="s">
        <v>144</v>
      </c>
      <c r="AD46" s="279"/>
      <c r="AF46" s="143"/>
      <c r="AG46" s="141"/>
      <c r="AH46" s="77">
        <f>AG46</f>
        <v>0</v>
      </c>
      <c r="AI46" s="78">
        <f>AG46/12</f>
        <v>0</v>
      </c>
      <c r="AK46" s="278" t="s">
        <v>144</v>
      </c>
      <c r="AL46" s="279"/>
      <c r="AN46" s="143"/>
      <c r="AO46" s="141"/>
      <c r="AP46" s="77">
        <f>AO46</f>
        <v>0</v>
      </c>
      <c r="AQ46" s="78">
        <f>AO46/12</f>
        <v>0</v>
      </c>
    </row>
    <row r="47" spans="1:43" ht="15.75" customHeight="1">
      <c r="A47" s="103"/>
      <c r="B47" s="104"/>
      <c r="C47" s="105"/>
      <c r="E47" s="21" t="s">
        <v>145</v>
      </c>
      <c r="F47" s="68">
        <f>SUM(J24,J33,J41,J49)</f>
        <v>79150.52</v>
      </c>
      <c r="H47" s="143"/>
      <c r="I47" s="141"/>
      <c r="J47" s="77">
        <f>I47</f>
        <v>0</v>
      </c>
      <c r="K47" s="78">
        <f>I47/12</f>
        <v>0</v>
      </c>
      <c r="M47" s="21" t="s">
        <v>145</v>
      </c>
      <c r="N47" s="68">
        <f>SUM(R24,R33,R41,R49)</f>
        <v>0</v>
      </c>
      <c r="P47" s="143"/>
      <c r="Q47" s="141"/>
      <c r="R47" s="77">
        <f>Q47</f>
        <v>0</v>
      </c>
      <c r="S47" s="78">
        <f>Q47/12</f>
        <v>0</v>
      </c>
      <c r="U47" s="21" t="s">
        <v>145</v>
      </c>
      <c r="V47" s="68">
        <f>SUM(Z24,Z33,Z41,Z49)</f>
        <v>0</v>
      </c>
      <c r="X47" s="143"/>
      <c r="Y47" s="141"/>
      <c r="Z47" s="77">
        <f>Y47</f>
        <v>0</v>
      </c>
      <c r="AA47" s="78">
        <f>Y47/12</f>
        <v>0</v>
      </c>
      <c r="AC47" s="21" t="s">
        <v>145</v>
      </c>
      <c r="AD47" s="68">
        <f>SUM(AH24,AH33,AH41,AH49)</f>
        <v>0</v>
      </c>
      <c r="AF47" s="143"/>
      <c r="AG47" s="141"/>
      <c r="AH47" s="77">
        <f>AG47</f>
        <v>0</v>
      </c>
      <c r="AI47" s="78">
        <f>AG47/12</f>
        <v>0</v>
      </c>
      <c r="AK47" s="21" t="s">
        <v>145</v>
      </c>
      <c r="AL47" s="68">
        <f>SUM(AP24,AP33,AP41,AP49)</f>
        <v>0</v>
      </c>
      <c r="AN47" s="143"/>
      <c r="AO47" s="141"/>
      <c r="AP47" s="77">
        <f>AO47</f>
        <v>0</v>
      </c>
      <c r="AQ47" s="78">
        <f>AO47/12</f>
        <v>0</v>
      </c>
    </row>
    <row r="48" spans="1:43" ht="16.5" customHeight="1" thickBot="1">
      <c r="A48" s="103"/>
      <c r="B48" s="104"/>
      <c r="C48" s="105"/>
      <c r="E48" s="29" t="s">
        <v>146</v>
      </c>
      <c r="F48" s="69">
        <f>SUM(K49,K41,K33,K24)</f>
        <v>6595.876666666667</v>
      </c>
      <c r="H48" s="143"/>
      <c r="I48" s="141"/>
      <c r="J48" s="77">
        <f>I48</f>
        <v>0</v>
      </c>
      <c r="K48" s="78">
        <f>I48/12</f>
        <v>0</v>
      </c>
      <c r="M48" s="29" t="s">
        <v>146</v>
      </c>
      <c r="N48" s="69">
        <f>SUM(S49,S41,S33,S24)</f>
        <v>0</v>
      </c>
      <c r="P48" s="143"/>
      <c r="Q48" s="141"/>
      <c r="R48" s="77">
        <f>Q48</f>
        <v>0</v>
      </c>
      <c r="S48" s="78">
        <f>Q48/12</f>
        <v>0</v>
      </c>
      <c r="U48" s="29" t="s">
        <v>146</v>
      </c>
      <c r="V48" s="69">
        <f>SUM(AA49,AA41,AA33,AA24)</f>
        <v>0</v>
      </c>
      <c r="X48" s="143"/>
      <c r="Y48" s="141"/>
      <c r="Z48" s="77">
        <f>Y48</f>
        <v>0</v>
      </c>
      <c r="AA48" s="78">
        <f>Y48/12</f>
        <v>0</v>
      </c>
      <c r="AC48" s="29" t="s">
        <v>146</v>
      </c>
      <c r="AD48" s="69">
        <f>SUM(AI49,AI41,AI33,AI24)</f>
        <v>0</v>
      </c>
      <c r="AF48" s="143"/>
      <c r="AG48" s="141"/>
      <c r="AH48" s="77">
        <f>AG48</f>
        <v>0</v>
      </c>
      <c r="AI48" s="78">
        <f>AG48/12</f>
        <v>0</v>
      </c>
      <c r="AK48" s="29" t="s">
        <v>146</v>
      </c>
      <c r="AL48" s="69">
        <f>SUM(AQ49,AQ41,AQ33,AQ24)</f>
        <v>0</v>
      </c>
      <c r="AN48" s="143"/>
      <c r="AO48" s="141"/>
      <c r="AP48" s="77">
        <f>AO48</f>
        <v>0</v>
      </c>
      <c r="AQ48" s="78">
        <f>AO48/12</f>
        <v>0</v>
      </c>
    </row>
    <row r="49" spans="1:43" ht="16.5" customHeight="1" thickBot="1">
      <c r="A49" s="103"/>
      <c r="B49" s="104"/>
      <c r="C49" s="105"/>
      <c r="E49" s="51"/>
      <c r="H49" s="276" t="s">
        <v>116</v>
      </c>
      <c r="I49" s="277"/>
      <c r="J49" s="83">
        <f>SUM(J45:J48)</f>
        <v>6011.38</v>
      </c>
      <c r="K49" s="84">
        <f>SUM(IF(F31=TRUE,K45,0),IF(F32=TRUE,K46,0),IF(F33=TRUE,K47,0),IF(F34=TRUE,K48,0))</f>
        <v>500.94833333333332</v>
      </c>
      <c r="P49" s="276" t="s">
        <v>116</v>
      </c>
      <c r="Q49" s="277"/>
      <c r="R49" s="83">
        <f>SUM(R45:R48)</f>
        <v>0</v>
      </c>
      <c r="S49" s="84">
        <f>SUM(IF(N31=TRUE,S45,0),IF(N32=TRUE,S46,0),IF(N33=TRUE,S47,0),IF(N34=TRUE,S48,0))</f>
        <v>0</v>
      </c>
      <c r="U49" s="51"/>
      <c r="X49" s="276" t="s">
        <v>116</v>
      </c>
      <c r="Y49" s="277"/>
      <c r="Z49" s="83">
        <f>SUM(Z45:Z48)</f>
        <v>0</v>
      </c>
      <c r="AA49" s="84">
        <f>SUM(IF(V31=TRUE,AA45,0),IF(V32=TRUE,AA46,0),IF(V33=TRUE,AA47,0),IF(V34=TRUE,AA48,0),IF(V35=TRUE,AA48,0))</f>
        <v>0</v>
      </c>
      <c r="AC49" s="51"/>
      <c r="AF49" s="276" t="s">
        <v>116</v>
      </c>
      <c r="AG49" s="277"/>
      <c r="AH49" s="83">
        <f>SUM(AH45:AH48)</f>
        <v>0</v>
      </c>
      <c r="AI49" s="84">
        <f>SUM(IF(AD31=TRUE,AI45,0),IF(AD32=TRUE,AI46,0),IF(AD33=TRUE,AI47,0),IF(AD34=TRUE,AI48,0),IF(AD35=TRUE,AI48,0))</f>
        <v>0</v>
      </c>
      <c r="AK49" s="51"/>
      <c r="AN49" s="276" t="s">
        <v>116</v>
      </c>
      <c r="AO49" s="277"/>
      <c r="AP49" s="83">
        <f>SUM(AP45:AP48)</f>
        <v>0</v>
      </c>
      <c r="AQ49" s="84">
        <f>SUM(IF(AL31=TRUE,AQ45,0),IF(AL32=TRUE,AQ46,0),IF(AL33=TRUE,AQ47,0),IF(AL34=TRUE,AQ48,0),IF(AL35=TRUE,AQ48,0))</f>
        <v>0</v>
      </c>
    </row>
    <row r="50" spans="1:43" ht="16.5" customHeight="1" thickBot="1">
      <c r="A50" s="106"/>
      <c r="B50" s="107"/>
      <c r="C50" s="108"/>
      <c r="E50" s="86"/>
      <c r="F50" s="7"/>
      <c r="G50" s="7"/>
      <c r="H50" s="7"/>
      <c r="I50" s="7"/>
      <c r="J50" s="7"/>
      <c r="K50" s="7"/>
      <c r="L50" s="7"/>
      <c r="M50" s="7"/>
      <c r="N50" s="7"/>
      <c r="O50" s="7"/>
      <c r="P50" s="7"/>
      <c r="Q50" s="7"/>
      <c r="R50" s="7"/>
      <c r="S50" s="119"/>
      <c r="U50" s="86"/>
      <c r="V50" s="7"/>
      <c r="W50" s="7"/>
      <c r="X50" s="7"/>
      <c r="Y50" s="7"/>
      <c r="Z50" s="7"/>
      <c r="AA50" s="87"/>
      <c r="AC50" s="86"/>
      <c r="AD50" s="7"/>
      <c r="AE50" s="7"/>
      <c r="AF50" s="7"/>
      <c r="AG50" s="7"/>
      <c r="AH50" s="7"/>
      <c r="AI50" s="87"/>
      <c r="AK50" s="86"/>
      <c r="AL50" s="7"/>
      <c r="AM50" s="7"/>
      <c r="AN50" s="7"/>
      <c r="AO50" s="7"/>
      <c r="AP50" s="7"/>
      <c r="AQ50" s="87"/>
    </row>
  </sheetData>
  <sheetProtection algorithmName="SHA-512" hashValue="Xgw4M53pNHi9TDRAgskadcDxJiEpThxmLXf5MTnk+ag3C93RTx9zyOqLV54Ut0KS5GF8h2NoftaaL34oZ4wMGQ==" saltValue="+spesD40yn7rWvni2kOIog==" spinCount="100000" sheet="1" objects="1" scenarios="1"/>
  <protectedRanges>
    <protectedRange sqref="E7:J11" name="SelectJobs"/>
    <protectedRange sqref="I15:I22 J40:K40 F41:F42 F15:F17 B8:C9 J32:K32 F27:F29 B10:B11 J23:K23 R23:S23 Z23:AA23 AH23:AI23 AP23:AQ23 I36:I39 I27:I31 R40:S40 R32:S32 Q36:Q39 Q27:Q31 H45:I48 Z40:AA40 Z32:AA32 Y36:Y39 Y27:Y31 AH40:AI40 AH32:AI32 AG36:AG39 AG27:AG31 AP40:AQ40 AP32:AQ32 AO36:AO39 AO27:AO31 N15 V15 AD15 AL15" name="Borrower 1 Job 1"/>
    <protectedRange sqref="N16:N17 N41:N42 AO15:AO22 Q15:Q22 N27:N29 Y15:Y22 AG15:AG22 P45:Q48" name="Borrower 1 Job 2"/>
    <protectedRange sqref="V16:V17 V41:V42 V27:V29 X45:Y48" name="Borrower 1 Job 3"/>
    <protectedRange sqref="AD16:AD17 AD41:AD42 AD27:AD29 AF45:AG48" name="Borrower 1 Job 4"/>
    <protectedRange sqref="AL16:AL17 AL41:AL42 AL27:AL29 AN45:AO48" name="Borrower 1 Job 5"/>
  </protectedRanges>
  <dataConsolidate/>
  <mergeCells count="88">
    <mergeCell ref="AN49:AO49"/>
    <mergeCell ref="AN40:AO40"/>
    <mergeCell ref="AN41:AO41"/>
    <mergeCell ref="AN43:AQ43"/>
    <mergeCell ref="AK40:AL40"/>
    <mergeCell ref="AK46:AL46"/>
    <mergeCell ref="AN26:AQ26"/>
    <mergeCell ref="AK26:AL26"/>
    <mergeCell ref="AN32:AO32"/>
    <mergeCell ref="AN33:AO33"/>
    <mergeCell ref="AN35:AQ35"/>
    <mergeCell ref="AK13:AQ13"/>
    <mergeCell ref="AK14:AL14"/>
    <mergeCell ref="AK19:AL19"/>
    <mergeCell ref="AN23:AO23"/>
    <mergeCell ref="AN24:AO24"/>
    <mergeCell ref="U46:V46"/>
    <mergeCell ref="X49:Y49"/>
    <mergeCell ref="AF23:AG23"/>
    <mergeCell ref="AF24:AG24"/>
    <mergeCell ref="AF26:AI26"/>
    <mergeCell ref="AF32:AG32"/>
    <mergeCell ref="AF33:AG33"/>
    <mergeCell ref="AF35:AI35"/>
    <mergeCell ref="AF40:AG40"/>
    <mergeCell ref="AF41:AG41"/>
    <mergeCell ref="AF43:AI43"/>
    <mergeCell ref="AC40:AD40"/>
    <mergeCell ref="AC46:AD46"/>
    <mergeCell ref="AF49:AG49"/>
    <mergeCell ref="X43:AA43"/>
    <mergeCell ref="U40:V40"/>
    <mergeCell ref="A4:C6"/>
    <mergeCell ref="H49:I49"/>
    <mergeCell ref="P23:Q23"/>
    <mergeCell ref="P24:Q24"/>
    <mergeCell ref="P26:S26"/>
    <mergeCell ref="P32:Q32"/>
    <mergeCell ref="P33:Q33"/>
    <mergeCell ref="P35:S35"/>
    <mergeCell ref="P40:Q40"/>
    <mergeCell ref="P41:Q41"/>
    <mergeCell ref="P43:S43"/>
    <mergeCell ref="M40:N40"/>
    <mergeCell ref="M46:N46"/>
    <mergeCell ref="P49:Q49"/>
    <mergeCell ref="E46:F46"/>
    <mergeCell ref="E40:F40"/>
    <mergeCell ref="H35:K35"/>
    <mergeCell ref="H43:K43"/>
    <mergeCell ref="H40:I40"/>
    <mergeCell ref="H41:I41"/>
    <mergeCell ref="H32:I32"/>
    <mergeCell ref="H33:I33"/>
    <mergeCell ref="E30:F30"/>
    <mergeCell ref="AC26:AD26"/>
    <mergeCell ref="U13:AA13"/>
    <mergeCell ref="U14:V14"/>
    <mergeCell ref="U19:V19"/>
    <mergeCell ref="U26:V26"/>
    <mergeCell ref="AC13:AI13"/>
    <mergeCell ref="AC14:AD14"/>
    <mergeCell ref="AC19:AD19"/>
    <mergeCell ref="X23:Y23"/>
    <mergeCell ref="X24:Y24"/>
    <mergeCell ref="X26:AA26"/>
    <mergeCell ref="H26:K26"/>
    <mergeCell ref="X32:Y32"/>
    <mergeCell ref="X33:Y33"/>
    <mergeCell ref="X35:AA35"/>
    <mergeCell ref="X40:Y40"/>
    <mergeCell ref="X41:Y41"/>
    <mergeCell ref="A1:L3"/>
    <mergeCell ref="M26:N26"/>
    <mergeCell ref="E13:K13"/>
    <mergeCell ref="E19:F19"/>
    <mergeCell ref="E14:F14"/>
    <mergeCell ref="M13:S13"/>
    <mergeCell ref="M14:N14"/>
    <mergeCell ref="M19:N19"/>
    <mergeCell ref="E26:F26"/>
    <mergeCell ref="A7:C7"/>
    <mergeCell ref="B8:C8"/>
    <mergeCell ref="H23:I23"/>
    <mergeCell ref="H24:I24"/>
    <mergeCell ref="B9:C9"/>
    <mergeCell ref="A13:C13"/>
    <mergeCell ref="D4:XFD6"/>
  </mergeCells>
  <dataValidations count="5">
    <dataValidation type="list" allowBlank="1" showInputMessage="1" showErrorMessage="1" sqref="AL27 N27 V27 AD27 F27" xr:uid="{00000000-0002-0000-0600-000000000000}">
      <formula1>"Bi-Weekly, Weekly, Monthly, Bi-Monthly, Annually"</formula1>
    </dataValidation>
    <dataValidation type="list" allowBlank="1" showInputMessage="1" showErrorMessage="1" sqref="B10:B11" xr:uid="{00000000-0002-0000-0600-000001000000}">
      <formula1>"Sum of Calculations, 1003, Affadivit"</formula1>
    </dataValidation>
    <dataValidation type="list" allowBlank="1" showInputMessage="1" showErrorMessage="1" sqref="AP23:AQ23 R23:S23 Z23:AA23 AH23:AI23 J23:K23" xr:uid="{00000000-0002-0000-0600-000002000000}">
      <formula1>"Not Used, YTD Gross, YTD Gross + 1 Yr W2 Avg, YTD Gross + 2 Yr W2 Avg, Hourly, Period Salary, 1 Yr Prior W2, 2 Yr W2 Avg, YTD Base, YTD Base + 1 Yr Prior Avg, YTD Base + 2 Yr Prior Avg"</formula1>
    </dataValidation>
    <dataValidation type="list" allowBlank="1" showInputMessage="1" showErrorMessage="1" sqref="AP32:AQ32 R32:S32 AH32:AI32 Z32:AA32 J32:K32" xr:uid="{00000000-0002-0000-0600-000003000000}">
      <formula1>"Not Used, Lump Sum, Lump + YTD Avg, Lump + YTD + 1 Yr Prior, Lump + YTD + 2 Yr Prior, YTD Avg, YTD + 1 Year AVG, YTD + 2 Year Avg, 2 Year Avg, Freetyping"</formula1>
    </dataValidation>
    <dataValidation type="list" allowBlank="1" showInputMessage="1" showErrorMessage="1" sqref="J40:K40 R40:S40 AH40:AI40 Z40:AA40 AP40:AQ40" xr:uid="{00000000-0002-0000-0600-000004000000}">
      <formula1>"Not Used, YTD Avg, YTD + 1 Year AVG, YTD + 2 Year Avg, 2 Year Avg, Freetyping"</formula1>
    </dataValidation>
  </dataValidations>
  <pageMargins left="0.7" right="0.7" top="0.75" bottom="0.75" header="0.3" footer="0.3"/>
  <pageSetup scale="67" orientation="landscape" r:id="rId1"/>
  <rowBreaks count="1" manualBreakCount="1">
    <brk id="10" max="2" man="1"/>
  </rowBreaks>
  <colBreaks count="1" manualBreakCount="1">
    <brk id="2" min="3" max="10" man="1"/>
  </colBreaks>
  <drawing r:id="rId2"/>
  <legacyDrawing r:id="rId3"/>
  <mc:AlternateContent xmlns:mc="http://schemas.openxmlformats.org/markup-compatibility/2006">
    <mc:Choice Requires="x14">
      <controls>
        <mc:AlternateContent xmlns:mc="http://schemas.openxmlformats.org/markup-compatibility/2006">
          <mc:Choice Requires="x14">
            <control shapeId="1071" r:id="rId4" name="Check Box 47">
              <controlPr defaultSize="0" autoFill="0" autoLine="0" autoPict="0">
                <anchor moveWithCells="1" sizeWithCells="1">
                  <from>
                    <xdr:col>4</xdr:col>
                    <xdr:colOff>9525</xdr:colOff>
                    <xdr:row>26</xdr:row>
                    <xdr:rowOff>209550</xdr:rowOff>
                  </from>
                  <to>
                    <xdr:col>4</xdr:col>
                    <xdr:colOff>466725</xdr:colOff>
                    <xdr:row>28</xdr:row>
                    <xdr:rowOff>38100</xdr:rowOff>
                  </to>
                </anchor>
              </controlPr>
            </control>
          </mc:Choice>
        </mc:AlternateContent>
        <mc:AlternateContent xmlns:mc="http://schemas.openxmlformats.org/markup-compatibility/2006">
          <mc:Choice Requires="x14">
            <control shapeId="1072" r:id="rId5" name="Check Box 48">
              <controlPr defaultSize="0" autoFill="0" autoLine="0" autoPict="0">
                <anchor moveWithCells="1" sizeWithCells="1">
                  <from>
                    <xdr:col>4</xdr:col>
                    <xdr:colOff>9525</xdr:colOff>
                    <xdr:row>27</xdr:row>
                    <xdr:rowOff>190500</xdr:rowOff>
                  </from>
                  <to>
                    <xdr:col>4</xdr:col>
                    <xdr:colOff>600075</xdr:colOff>
                    <xdr:row>29</xdr:row>
                    <xdr:rowOff>38100</xdr:rowOff>
                  </to>
                </anchor>
              </controlPr>
            </control>
          </mc:Choice>
        </mc:AlternateContent>
        <mc:AlternateContent xmlns:mc="http://schemas.openxmlformats.org/markup-compatibility/2006">
          <mc:Choice Requires="x14">
            <control shapeId="1168" r:id="rId6" name="Check Box 144">
              <controlPr defaultSize="0" autoFill="0" autoLine="0" autoPict="0">
                <anchor moveWithCells="1" sizeWithCells="1">
                  <from>
                    <xdr:col>7</xdr:col>
                    <xdr:colOff>2314575</xdr:colOff>
                    <xdr:row>43</xdr:row>
                    <xdr:rowOff>209550</xdr:rowOff>
                  </from>
                  <to>
                    <xdr:col>7</xdr:col>
                    <xdr:colOff>2514600</xdr:colOff>
                    <xdr:row>45</xdr:row>
                    <xdr:rowOff>57150</xdr:rowOff>
                  </to>
                </anchor>
              </controlPr>
            </control>
          </mc:Choice>
        </mc:AlternateContent>
        <mc:AlternateContent xmlns:mc="http://schemas.openxmlformats.org/markup-compatibility/2006">
          <mc:Choice Requires="x14">
            <control shapeId="1170" r:id="rId7" name="Check Box 146">
              <controlPr defaultSize="0" autoFill="0" autoLine="0" autoPict="0">
                <anchor moveWithCells="1">
                  <from>
                    <xdr:col>7</xdr:col>
                    <xdr:colOff>2314575</xdr:colOff>
                    <xdr:row>44</xdr:row>
                    <xdr:rowOff>152400</xdr:rowOff>
                  </from>
                  <to>
                    <xdr:col>8</xdr:col>
                    <xdr:colOff>133350</xdr:colOff>
                    <xdr:row>46</xdr:row>
                    <xdr:rowOff>28575</xdr:rowOff>
                  </to>
                </anchor>
              </controlPr>
            </control>
          </mc:Choice>
        </mc:AlternateContent>
        <mc:AlternateContent xmlns:mc="http://schemas.openxmlformats.org/markup-compatibility/2006">
          <mc:Choice Requires="x14">
            <control shapeId="1172" r:id="rId8" name="Check Box 148">
              <controlPr defaultSize="0" autoFill="0" autoLine="0" autoPict="0">
                <anchor moveWithCells="1">
                  <from>
                    <xdr:col>7</xdr:col>
                    <xdr:colOff>2314575</xdr:colOff>
                    <xdr:row>45</xdr:row>
                    <xdr:rowOff>161925</xdr:rowOff>
                  </from>
                  <to>
                    <xdr:col>8</xdr:col>
                    <xdr:colOff>123825</xdr:colOff>
                    <xdr:row>47</xdr:row>
                    <xdr:rowOff>28575</xdr:rowOff>
                  </to>
                </anchor>
              </controlPr>
            </control>
          </mc:Choice>
        </mc:AlternateContent>
        <mc:AlternateContent xmlns:mc="http://schemas.openxmlformats.org/markup-compatibility/2006">
          <mc:Choice Requires="x14">
            <control shapeId="1174" r:id="rId9" name="Check Box 150">
              <controlPr defaultSize="0" autoFill="0" autoLine="0" autoPict="0">
                <anchor moveWithCells="1">
                  <from>
                    <xdr:col>7</xdr:col>
                    <xdr:colOff>2314575</xdr:colOff>
                    <xdr:row>46</xdr:row>
                    <xdr:rowOff>76200</xdr:rowOff>
                  </from>
                  <to>
                    <xdr:col>8</xdr:col>
                    <xdr:colOff>123825</xdr:colOff>
                    <xdr:row>48</xdr:row>
                    <xdr:rowOff>28575</xdr:rowOff>
                  </to>
                </anchor>
              </controlPr>
            </control>
          </mc:Choice>
        </mc:AlternateContent>
        <mc:AlternateContent xmlns:mc="http://schemas.openxmlformats.org/markup-compatibility/2006">
          <mc:Choice Requires="x14">
            <control shapeId="1405" r:id="rId10" name="Check Box 381">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1462" r:id="rId11" name="Check Box 438">
              <controlPr defaultSize="0" autoFill="0" autoLine="0" autoPict="0">
                <anchor moveWithCells="1" sizeWithCells="1">
                  <from>
                    <xdr:col>12</xdr:col>
                    <xdr:colOff>0</xdr:colOff>
                    <xdr:row>27</xdr:row>
                    <xdr:rowOff>0</xdr:rowOff>
                  </from>
                  <to>
                    <xdr:col>12</xdr:col>
                    <xdr:colOff>457200</xdr:colOff>
                    <xdr:row>28</xdr:row>
                    <xdr:rowOff>104775</xdr:rowOff>
                  </to>
                </anchor>
              </controlPr>
            </control>
          </mc:Choice>
        </mc:AlternateContent>
        <mc:AlternateContent xmlns:mc="http://schemas.openxmlformats.org/markup-compatibility/2006">
          <mc:Choice Requires="x14">
            <control shapeId="1463" r:id="rId12" name="Check Box 439">
              <controlPr defaultSize="0" autoFill="0" autoLine="0" autoPict="0">
                <anchor moveWithCells="1" sizeWithCells="1">
                  <from>
                    <xdr:col>12</xdr:col>
                    <xdr:colOff>0</xdr:colOff>
                    <xdr:row>27</xdr:row>
                    <xdr:rowOff>114300</xdr:rowOff>
                  </from>
                  <to>
                    <xdr:col>12</xdr:col>
                    <xdr:colOff>590550</xdr:colOff>
                    <xdr:row>29</xdr:row>
                    <xdr:rowOff>76200</xdr:rowOff>
                  </to>
                </anchor>
              </controlPr>
            </control>
          </mc:Choice>
        </mc:AlternateContent>
        <mc:AlternateContent xmlns:mc="http://schemas.openxmlformats.org/markup-compatibility/2006">
          <mc:Choice Requires="x14">
            <control shapeId="1465" r:id="rId13" name="Check Box 441">
              <controlPr defaultSize="0" autoFill="0" autoLine="0" autoPict="0">
                <anchor moveWithCells="1" sizeWithCells="1">
                  <from>
                    <xdr:col>15</xdr:col>
                    <xdr:colOff>2305050</xdr:colOff>
                    <xdr:row>43</xdr:row>
                    <xdr:rowOff>219075</xdr:rowOff>
                  </from>
                  <to>
                    <xdr:col>15</xdr:col>
                    <xdr:colOff>2486025</xdr:colOff>
                    <xdr:row>45</xdr:row>
                    <xdr:rowOff>66675</xdr:rowOff>
                  </to>
                </anchor>
              </controlPr>
            </control>
          </mc:Choice>
        </mc:AlternateContent>
        <mc:AlternateContent xmlns:mc="http://schemas.openxmlformats.org/markup-compatibility/2006">
          <mc:Choice Requires="x14">
            <control shapeId="1466" r:id="rId14" name="Check Box 442">
              <controlPr defaultSize="0" autoFill="0" autoLine="0" autoPict="0">
                <anchor moveWithCells="1" sizeWithCells="1">
                  <from>
                    <xdr:col>15</xdr:col>
                    <xdr:colOff>2305050</xdr:colOff>
                    <xdr:row>44</xdr:row>
                    <xdr:rowOff>114300</xdr:rowOff>
                  </from>
                  <to>
                    <xdr:col>16</xdr:col>
                    <xdr:colOff>228600</xdr:colOff>
                    <xdr:row>46</xdr:row>
                    <xdr:rowOff>38100</xdr:rowOff>
                  </to>
                </anchor>
              </controlPr>
            </control>
          </mc:Choice>
        </mc:AlternateContent>
        <mc:AlternateContent xmlns:mc="http://schemas.openxmlformats.org/markup-compatibility/2006">
          <mc:Choice Requires="x14">
            <control shapeId="1467" r:id="rId15" name="Check Box 443">
              <controlPr defaultSize="0" autoFill="0" autoLine="0" autoPict="0">
                <anchor moveWithCells="1" sizeWithCells="1">
                  <from>
                    <xdr:col>15</xdr:col>
                    <xdr:colOff>2305050</xdr:colOff>
                    <xdr:row>45</xdr:row>
                    <xdr:rowOff>123825</xdr:rowOff>
                  </from>
                  <to>
                    <xdr:col>16</xdr:col>
                    <xdr:colOff>180975</xdr:colOff>
                    <xdr:row>47</xdr:row>
                    <xdr:rowOff>47625</xdr:rowOff>
                  </to>
                </anchor>
              </controlPr>
            </control>
          </mc:Choice>
        </mc:AlternateContent>
        <mc:AlternateContent xmlns:mc="http://schemas.openxmlformats.org/markup-compatibility/2006">
          <mc:Choice Requires="x14">
            <control shapeId="1468" r:id="rId16" name="Check Box 444">
              <controlPr defaultSize="0" autoFill="0" autoLine="0" autoPict="0">
                <anchor moveWithCells="1" sizeWithCells="1">
                  <from>
                    <xdr:col>15</xdr:col>
                    <xdr:colOff>2305050</xdr:colOff>
                    <xdr:row>46</xdr:row>
                    <xdr:rowOff>114300</xdr:rowOff>
                  </from>
                  <to>
                    <xdr:col>16</xdr:col>
                    <xdr:colOff>228600</xdr:colOff>
                    <xdr:row>47</xdr:row>
                    <xdr:rowOff>209550</xdr:rowOff>
                  </to>
                </anchor>
              </controlPr>
            </control>
          </mc:Choice>
        </mc:AlternateContent>
        <mc:AlternateContent xmlns:mc="http://schemas.openxmlformats.org/markup-compatibility/2006">
          <mc:Choice Requires="x14">
            <control shapeId="1471" r:id="rId17" name="Check Box 447">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1473" r:id="rId18" name="Check Box 449">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1474" r:id="rId19" name="Check Box 450">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1477" r:id="rId20" name="Check Box 453">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1478" r:id="rId21" name="Check Box 454">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1480" r:id="rId22" name="Check Box 456">
              <controlPr defaultSize="0" autoFill="0" autoLine="0" autoPict="0">
                <anchor moveWithCells="1" sizeWithCells="1">
                  <from>
                    <xdr:col>23</xdr:col>
                    <xdr:colOff>2219325</xdr:colOff>
                    <xdr:row>47</xdr:row>
                    <xdr:rowOff>85725</xdr:rowOff>
                  </from>
                  <to>
                    <xdr:col>24</xdr:col>
                    <xdr:colOff>133350</xdr:colOff>
                    <xdr:row>48</xdr:row>
                    <xdr:rowOff>0</xdr:rowOff>
                  </to>
                </anchor>
              </controlPr>
            </control>
          </mc:Choice>
        </mc:AlternateContent>
        <mc:AlternateContent xmlns:mc="http://schemas.openxmlformats.org/markup-compatibility/2006">
          <mc:Choice Requires="x14">
            <control shapeId="1482" r:id="rId23" name="Check Box 458">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1484" r:id="rId24" name="Check Box 460">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1485" r:id="rId25" name="Check Box 461">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1488" r:id="rId26" name="Check Box 464">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1489" r:id="rId27" name="Check Box 465">
              <controlPr defaultSize="0" autoFill="0" autoLine="0" autoPict="0">
                <anchor moveWithCells="1" sizeWithCells="1">
                  <from>
                    <xdr:col>31</xdr:col>
                    <xdr:colOff>2209800</xdr:colOff>
                    <xdr:row>45</xdr:row>
                    <xdr:rowOff>133350</xdr:rowOff>
                  </from>
                  <to>
                    <xdr:col>32</xdr:col>
                    <xdr:colOff>133350</xdr:colOff>
                    <xdr:row>47</xdr:row>
                    <xdr:rowOff>57150</xdr:rowOff>
                  </to>
                </anchor>
              </controlPr>
            </control>
          </mc:Choice>
        </mc:AlternateContent>
        <mc:AlternateContent xmlns:mc="http://schemas.openxmlformats.org/markup-compatibility/2006">
          <mc:Choice Requires="x14">
            <control shapeId="1490" r:id="rId28" name="Check Box 466">
              <controlPr defaultSize="0" autoFill="0" autoLine="0" autoPict="0">
                <anchor moveWithCells="1" sizeWithCells="1">
                  <from>
                    <xdr:col>31</xdr:col>
                    <xdr:colOff>2219325</xdr:colOff>
                    <xdr:row>46</xdr:row>
                    <xdr:rowOff>123825</xdr:rowOff>
                  </from>
                  <to>
                    <xdr:col>32</xdr:col>
                    <xdr:colOff>142875</xdr:colOff>
                    <xdr:row>48</xdr:row>
                    <xdr:rowOff>0</xdr:rowOff>
                  </to>
                </anchor>
              </controlPr>
            </control>
          </mc:Choice>
        </mc:AlternateContent>
        <mc:AlternateContent xmlns:mc="http://schemas.openxmlformats.org/markup-compatibility/2006">
          <mc:Choice Requires="x14">
            <control shapeId="1493" r:id="rId29" name="Check Box 469">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1495" r:id="rId30" name="Check Box 471">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1496" r:id="rId31" name="Check Box 472">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1498" r:id="rId32" name="Check Box 474">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1499" r:id="rId33" name="Check Box 475">
              <controlPr defaultSize="0" autoFill="0" autoLine="0" autoPict="0">
                <anchor moveWithCells="1" sizeWithCells="1">
                  <from>
                    <xdr:col>39</xdr:col>
                    <xdr:colOff>2324100</xdr:colOff>
                    <xdr:row>44</xdr:row>
                    <xdr:rowOff>114300</xdr:rowOff>
                  </from>
                  <to>
                    <xdr:col>40</xdr:col>
                    <xdr:colOff>466725</xdr:colOff>
                    <xdr:row>46</xdr:row>
                    <xdr:rowOff>38100</xdr:rowOff>
                  </to>
                </anchor>
              </controlPr>
            </control>
          </mc:Choice>
        </mc:AlternateContent>
        <mc:AlternateContent xmlns:mc="http://schemas.openxmlformats.org/markup-compatibility/2006">
          <mc:Choice Requires="x14">
            <control shapeId="1500" r:id="rId34" name="Check Box 476">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1501" r:id="rId35" name="Check Box 477">
              <controlPr defaultSize="0" autoFill="0" autoLine="0" autoPict="0">
                <anchor moveWithCells="1" sizeWithCells="1">
                  <from>
                    <xdr:col>39</xdr:col>
                    <xdr:colOff>2343150</xdr:colOff>
                    <xdr:row>46</xdr:row>
                    <xdr:rowOff>57150</xdr:rowOff>
                  </from>
                  <to>
                    <xdr:col>40</xdr:col>
                    <xdr:colOff>504825</xdr:colOff>
                    <xdr:row>47</xdr:row>
                    <xdr:rowOff>142875</xdr:rowOff>
                  </to>
                </anchor>
              </controlPr>
            </control>
          </mc:Choice>
        </mc:AlternateContent>
        <mc:AlternateContent xmlns:mc="http://schemas.openxmlformats.org/markup-compatibility/2006">
          <mc:Choice Requires="x14">
            <control shapeId="1504" r:id="rId36" name="Check Box 480">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1506" r:id="rId37" name="Check Box 482">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1508" r:id="rId38" name="Check Box 484">
              <controlPr defaultSize="0" autoFill="0" autoLine="0" autoPict="0">
                <anchor moveWithCells="1" sizeWithCells="1">
                  <from>
                    <xdr:col>31</xdr:col>
                    <xdr:colOff>2238375</xdr:colOff>
                    <xdr:row>43</xdr:row>
                    <xdr:rowOff>171450</xdr:rowOff>
                  </from>
                  <to>
                    <xdr:col>32</xdr:col>
                    <xdr:colOff>152400</xdr:colOff>
                    <xdr:row>45</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AQ50"/>
  <sheetViews>
    <sheetView showGridLines="0" showWhiteSpace="0" zoomScale="80" zoomScaleNormal="80" zoomScalePageLayoutView="70" workbookViewId="0">
      <pane xSplit="4" ySplit="12" topLeftCell="E34" activePane="bottomRight" state="frozen"/>
      <selection pane="bottomRight" activeCell="J19" sqref="J19"/>
      <selection pane="bottomLeft" activeCell="A10" sqref="A10"/>
      <selection pane="topRight" activeCell="E1" sqref="E1"/>
    </sheetView>
  </sheetViews>
  <sheetFormatPr defaultColWidth="9.140625" defaultRowHeight="15.75"/>
  <cols>
    <col min="1" max="1" width="38" style="1" bestFit="1" customWidth="1"/>
    <col min="2" max="2" width="25.5703125" style="1" customWidth="1"/>
    <col min="3" max="3" width="16.85546875" style="1" customWidth="1"/>
    <col min="4" max="4" width="0.140625" style="1" customWidth="1"/>
    <col min="5" max="5" width="49.85546875" style="1" customWidth="1"/>
    <col min="6" max="6" width="20.28515625" style="1" customWidth="1"/>
    <col min="7" max="7" width="4.140625" style="1" customWidth="1"/>
    <col min="8" max="8" width="40" style="1" bestFit="1" customWidth="1"/>
    <col min="9" max="9" width="17.28515625" style="1" customWidth="1"/>
    <col min="10" max="10" width="25.140625" style="1" bestFit="1" customWidth="1"/>
    <col min="11" max="11" width="25.28515625" style="1" bestFit="1" customWidth="1"/>
    <col min="12" max="12" width="3.42578125" style="1" customWidth="1"/>
    <col min="13" max="13" width="49.5703125" style="1" customWidth="1"/>
    <col min="14" max="14" width="15.5703125" style="1" customWidth="1"/>
    <col min="15" max="15" width="2.85546875" style="1" customWidth="1"/>
    <col min="16" max="16" width="38.140625" style="1" customWidth="1"/>
    <col min="17" max="17" width="15.85546875" style="1" customWidth="1"/>
    <col min="18" max="18" width="25.140625" style="1" customWidth="1"/>
    <col min="19" max="19" width="25.28515625" style="1" customWidth="1"/>
    <col min="20" max="20" width="9.140625" style="1" customWidth="1"/>
    <col min="21" max="21" width="49.7109375" style="1" customWidth="1"/>
    <col min="22" max="22" width="13.42578125" style="1" customWidth="1"/>
    <col min="23" max="23" width="3.42578125" style="1" customWidth="1"/>
    <col min="24" max="24" width="38.42578125" style="1" customWidth="1"/>
    <col min="25" max="25" width="17.5703125" style="1" customWidth="1"/>
    <col min="26" max="26" width="29.42578125" style="1" customWidth="1"/>
    <col min="27" max="27" width="29" style="1" customWidth="1"/>
    <col min="28" max="28" width="9.140625" style="1" customWidth="1"/>
    <col min="29" max="29" width="49.5703125" style="1" customWidth="1"/>
    <col min="30" max="30" width="13.42578125" style="1" customWidth="1"/>
    <col min="31" max="31" width="3.5703125" style="1" customWidth="1"/>
    <col min="32" max="32" width="38.140625" style="1" customWidth="1"/>
    <col min="33" max="33" width="17.85546875" style="1" customWidth="1"/>
    <col min="34" max="34" width="29.42578125" style="1" customWidth="1"/>
    <col min="35" max="35" width="29" style="1" customWidth="1"/>
    <col min="36" max="36" width="9.140625" style="1" customWidth="1"/>
    <col min="37" max="37" width="49.5703125" style="1" customWidth="1"/>
    <col min="38" max="38" width="13.42578125" style="1" customWidth="1"/>
    <col min="39" max="39" width="3.42578125" style="1" customWidth="1"/>
    <col min="40" max="40" width="38" style="1" customWidth="1"/>
    <col min="41" max="41" width="16.28515625" style="1" customWidth="1"/>
    <col min="42" max="42" width="29.42578125" style="1" customWidth="1"/>
    <col min="43" max="43" width="29" style="1" customWidth="1"/>
    <col min="44" max="44" width="9.140625" style="1" customWidth="1"/>
    <col min="45" max="16384" width="9.140625" style="1"/>
  </cols>
  <sheetData>
    <row r="1" spans="1:43" s="122" customFormat="1" ht="24" customHeight="1">
      <c r="A1" s="231" t="s">
        <v>74</v>
      </c>
      <c r="B1" s="178"/>
      <c r="C1" s="178"/>
      <c r="D1" s="178"/>
      <c r="E1" s="178"/>
      <c r="F1" s="178"/>
      <c r="G1" s="178"/>
      <c r="H1" s="178"/>
      <c r="I1" s="178"/>
      <c r="J1" s="178"/>
      <c r="K1" s="178"/>
      <c r="L1" s="178"/>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row>
    <row r="2" spans="1:43" s="122" customFormat="1" ht="24" customHeight="1">
      <c r="A2" s="231"/>
      <c r="B2" s="178"/>
      <c r="C2" s="178"/>
      <c r="D2" s="178"/>
      <c r="E2" s="178"/>
      <c r="F2" s="178"/>
      <c r="G2" s="178"/>
      <c r="H2" s="178"/>
      <c r="I2" s="178"/>
      <c r="J2" s="178"/>
      <c r="K2" s="178"/>
      <c r="L2" s="178"/>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row>
    <row r="3" spans="1:43" s="122" customFormat="1" ht="24" customHeight="1" thickBot="1">
      <c r="A3" s="232"/>
      <c r="B3" s="233"/>
      <c r="C3" s="233"/>
      <c r="D3" s="233"/>
      <c r="E3" s="233"/>
      <c r="F3" s="233"/>
      <c r="G3" s="233"/>
      <c r="H3" s="233"/>
      <c r="I3" s="233"/>
      <c r="J3" s="233"/>
      <c r="K3" s="233"/>
      <c r="L3" s="233"/>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row>
    <row r="4" spans="1:43" s="258" customFormat="1" ht="24" customHeight="1" thickBot="1">
      <c r="A4" s="267" t="s">
        <v>147</v>
      </c>
      <c r="B4" s="268"/>
      <c r="C4" s="269"/>
      <c r="D4" s="255"/>
    </row>
    <row r="5" spans="1:43" s="258" customFormat="1" ht="24" customHeight="1" thickBot="1">
      <c r="A5" s="270"/>
      <c r="B5" s="271"/>
      <c r="C5" s="272"/>
      <c r="D5" s="256"/>
      <c r="E5" s="257"/>
      <c r="F5" s="257"/>
      <c r="G5" s="257"/>
      <c r="H5" s="257"/>
      <c r="I5" s="257"/>
      <c r="J5" s="257"/>
      <c r="K5" s="257"/>
      <c r="L5" s="257"/>
    </row>
    <row r="6" spans="1:43" s="258" customFormat="1" ht="24" customHeight="1" thickBot="1">
      <c r="A6" s="273"/>
      <c r="B6" s="274"/>
      <c r="C6" s="275"/>
      <c r="D6" s="256"/>
      <c r="E6" s="257"/>
      <c r="F6" s="257"/>
      <c r="G6" s="257"/>
      <c r="H6" s="257"/>
      <c r="I6" s="257"/>
      <c r="J6" s="257"/>
      <c r="K6" s="257"/>
      <c r="L6" s="257"/>
    </row>
    <row r="7" spans="1:43" s="58" customFormat="1" ht="24" customHeight="1" thickBot="1">
      <c r="A7" s="241" t="s">
        <v>75</v>
      </c>
      <c r="B7" s="242"/>
      <c r="C7" s="243"/>
      <c r="D7" s="3"/>
      <c r="E7" s="63"/>
    </row>
    <row r="8" spans="1:43" s="47" customFormat="1" ht="24" customHeight="1" thickBot="1">
      <c r="A8" s="54" t="s">
        <v>76</v>
      </c>
      <c r="B8" s="244"/>
      <c r="C8" s="245"/>
      <c r="E8" s="59"/>
    </row>
    <row r="9" spans="1:43" s="47" customFormat="1" ht="24" customHeight="1" thickBot="1">
      <c r="A9" s="54" t="s">
        <v>77</v>
      </c>
      <c r="B9" s="281"/>
      <c r="C9" s="282"/>
      <c r="E9" s="59"/>
    </row>
    <row r="10" spans="1:43" s="47" customFormat="1" ht="24" customHeight="1" thickBot="1">
      <c r="A10" s="54" t="s">
        <v>78</v>
      </c>
      <c r="B10" s="62" t="s">
        <v>80</v>
      </c>
      <c r="C10" s="70">
        <f>IF(B10="Sum of Calculations",SUM(F47,N47,V47,AD47,AL47),IF(B10="Affadivit",B8,B9))</f>
        <v>41858.366666666676</v>
      </c>
      <c r="E10" s="59"/>
    </row>
    <row r="11" spans="1:43" s="61" customFormat="1" ht="21.75" customHeight="1" thickBot="1">
      <c r="A11" s="54" t="s">
        <v>79</v>
      </c>
      <c r="B11" s="62" t="s">
        <v>80</v>
      </c>
      <c r="C11" s="70">
        <f>IF(B11="Sum of Calculations",SUM(F48,N48,V48,AD48,AL48),IF(B11="Amount on Borrowers Affadivit",B8,B9))</f>
        <v>134.61583333333331</v>
      </c>
      <c r="D11" s="47"/>
      <c r="E11" s="60"/>
    </row>
    <row r="12" spans="1:43" ht="1.5" customHeight="1" thickBot="1">
      <c r="A12" s="55"/>
      <c r="B12" s="56"/>
      <c r="C12" s="57"/>
      <c r="D12" s="12"/>
      <c r="E12" s="2"/>
    </row>
    <row r="13" spans="1:43" ht="21.75" thickBot="1">
      <c r="A13" s="252" t="s">
        <v>81</v>
      </c>
      <c r="B13" s="253"/>
      <c r="C13" s="254"/>
      <c r="E13" s="236" t="s">
        <v>148</v>
      </c>
      <c r="F13" s="237"/>
      <c r="G13" s="237"/>
      <c r="H13" s="237"/>
      <c r="I13" s="237"/>
      <c r="J13" s="237"/>
      <c r="K13" s="238"/>
      <c r="L13" s="88"/>
      <c r="M13" s="236" t="s">
        <v>83</v>
      </c>
      <c r="N13" s="237"/>
      <c r="O13" s="237"/>
      <c r="P13" s="237"/>
      <c r="Q13" s="237"/>
      <c r="R13" s="237"/>
      <c r="S13" s="238"/>
      <c r="U13" s="236" t="s">
        <v>84</v>
      </c>
      <c r="V13" s="237"/>
      <c r="W13" s="237"/>
      <c r="X13" s="237"/>
      <c r="Y13" s="237"/>
      <c r="Z13" s="237"/>
      <c r="AA13" s="238"/>
      <c r="AC13" s="236" t="s">
        <v>85</v>
      </c>
      <c r="AD13" s="237"/>
      <c r="AE13" s="237"/>
      <c r="AF13" s="237"/>
      <c r="AG13" s="237"/>
      <c r="AH13" s="237"/>
      <c r="AI13" s="238"/>
      <c r="AK13" s="236" t="s">
        <v>86</v>
      </c>
      <c r="AL13" s="237"/>
      <c r="AM13" s="237"/>
      <c r="AN13" s="237"/>
      <c r="AO13" s="237"/>
      <c r="AP13" s="237"/>
      <c r="AQ13" s="238"/>
    </row>
    <row r="14" spans="1:43" s="8" customFormat="1" ht="19.5" customHeight="1" thickBot="1">
      <c r="A14" s="103"/>
      <c r="B14" s="104"/>
      <c r="C14" s="105"/>
      <c r="E14" s="239" t="s">
        <v>87</v>
      </c>
      <c r="F14" s="240"/>
      <c r="H14" s="165" t="s">
        <v>88</v>
      </c>
      <c r="I14" s="48" t="s">
        <v>89</v>
      </c>
      <c r="J14" s="48" t="s">
        <v>90</v>
      </c>
      <c r="K14" s="49" t="s">
        <v>91</v>
      </c>
      <c r="L14" s="89"/>
      <c r="M14" s="239" t="s">
        <v>87</v>
      </c>
      <c r="N14" s="240"/>
      <c r="P14" s="165" t="s">
        <v>88</v>
      </c>
      <c r="Q14" s="48" t="s">
        <v>89</v>
      </c>
      <c r="R14" s="48" t="s">
        <v>90</v>
      </c>
      <c r="S14" s="49" t="s">
        <v>91</v>
      </c>
      <c r="U14" s="239" t="s">
        <v>87</v>
      </c>
      <c r="V14" s="240"/>
      <c r="X14" s="165" t="s">
        <v>88</v>
      </c>
      <c r="Y14" s="48" t="s">
        <v>89</v>
      </c>
      <c r="Z14" s="48" t="s">
        <v>90</v>
      </c>
      <c r="AA14" s="49" t="s">
        <v>91</v>
      </c>
      <c r="AC14" s="239" t="s">
        <v>87</v>
      </c>
      <c r="AD14" s="240"/>
      <c r="AF14" s="165" t="s">
        <v>88</v>
      </c>
      <c r="AG14" s="48" t="s">
        <v>89</v>
      </c>
      <c r="AH14" s="48" t="s">
        <v>90</v>
      </c>
      <c r="AI14" s="49" t="s">
        <v>91</v>
      </c>
      <c r="AK14" s="239" t="s">
        <v>87</v>
      </c>
      <c r="AL14" s="240"/>
      <c r="AN14" s="165" t="s">
        <v>88</v>
      </c>
      <c r="AO14" s="48" t="s">
        <v>89</v>
      </c>
      <c r="AP14" s="48" t="s">
        <v>90</v>
      </c>
      <c r="AQ14" s="49" t="s">
        <v>91</v>
      </c>
    </row>
    <row r="15" spans="1:43" ht="18.75" customHeight="1" thickBot="1">
      <c r="A15" s="100" t="s">
        <v>92</v>
      </c>
      <c r="B15" s="101" t="s">
        <v>93</v>
      </c>
      <c r="C15" s="105"/>
      <c r="E15" s="16" t="s">
        <v>94</v>
      </c>
      <c r="F15" s="133">
        <v>44562</v>
      </c>
      <c r="H15" s="50" t="s">
        <v>95</v>
      </c>
      <c r="I15" s="137">
        <v>22498.03</v>
      </c>
      <c r="J15" s="71">
        <f>I15</f>
        <v>22498.03</v>
      </c>
      <c r="K15" s="72">
        <f t="shared" ref="K15:K22" si="0">J15/12</f>
        <v>1874.8358333333333</v>
      </c>
      <c r="L15" s="51"/>
      <c r="M15" s="16" t="s">
        <v>94</v>
      </c>
      <c r="N15" s="133">
        <v>44562</v>
      </c>
      <c r="P15" s="50" t="s">
        <v>95</v>
      </c>
      <c r="Q15" s="137"/>
      <c r="R15" s="71">
        <f>Q15</f>
        <v>0</v>
      </c>
      <c r="S15" s="72">
        <f t="shared" ref="S15:S22" si="1">R15/12</f>
        <v>0</v>
      </c>
      <c r="U15" s="16" t="s">
        <v>94</v>
      </c>
      <c r="V15" s="133">
        <v>44562</v>
      </c>
      <c r="X15" s="50" t="s">
        <v>95</v>
      </c>
      <c r="Y15" s="137"/>
      <c r="Z15" s="71">
        <f>Y15</f>
        <v>0</v>
      </c>
      <c r="AA15" s="72">
        <f t="shared" ref="AA15:AA22" si="2">Z15/12</f>
        <v>0</v>
      </c>
      <c r="AC15" s="16" t="s">
        <v>94</v>
      </c>
      <c r="AD15" s="133">
        <v>44562</v>
      </c>
      <c r="AF15" s="50" t="s">
        <v>95</v>
      </c>
      <c r="AG15" s="137"/>
      <c r="AH15" s="71">
        <f>AG15</f>
        <v>0</v>
      </c>
      <c r="AI15" s="72">
        <f t="shared" ref="AI15:AI22" si="3">AH15/12</f>
        <v>0</v>
      </c>
      <c r="AK15" s="16" t="s">
        <v>94</v>
      </c>
      <c r="AL15" s="133">
        <v>44562</v>
      </c>
      <c r="AN15" s="50" t="s">
        <v>95</v>
      </c>
      <c r="AO15" s="137"/>
      <c r="AP15" s="71">
        <f>AO15</f>
        <v>0</v>
      </c>
      <c r="AQ15" s="72">
        <f t="shared" ref="AQ15:AQ22" si="4">AP15/12</f>
        <v>0</v>
      </c>
    </row>
    <row r="16" spans="1:43" ht="17.25" customHeight="1">
      <c r="A16" s="127"/>
      <c r="B16" s="128"/>
      <c r="C16" s="105"/>
      <c r="E16" s="16" t="s">
        <v>96</v>
      </c>
      <c r="F16" s="134">
        <v>40</v>
      </c>
      <c r="H16" s="52" t="s">
        <v>97</v>
      </c>
      <c r="I16" s="138"/>
      <c r="J16" s="73">
        <f>I16</f>
        <v>0</v>
      </c>
      <c r="K16" s="74">
        <f t="shared" si="0"/>
        <v>0</v>
      </c>
      <c r="L16" s="51"/>
      <c r="M16" s="16" t="s">
        <v>96</v>
      </c>
      <c r="N16" s="134">
        <v>40</v>
      </c>
      <c r="P16" s="52" t="s">
        <v>97</v>
      </c>
      <c r="Q16" s="138"/>
      <c r="R16" s="73">
        <f>Q16</f>
        <v>0</v>
      </c>
      <c r="S16" s="74">
        <f t="shared" si="1"/>
        <v>0</v>
      </c>
      <c r="U16" s="16" t="s">
        <v>96</v>
      </c>
      <c r="V16" s="134">
        <v>40</v>
      </c>
      <c r="X16" s="52" t="s">
        <v>97</v>
      </c>
      <c r="Y16" s="138"/>
      <c r="Z16" s="73">
        <f>Y16</f>
        <v>0</v>
      </c>
      <c r="AA16" s="74">
        <f t="shared" si="2"/>
        <v>0</v>
      </c>
      <c r="AC16" s="16" t="s">
        <v>96</v>
      </c>
      <c r="AD16" s="134">
        <v>40</v>
      </c>
      <c r="AF16" s="52" t="s">
        <v>97</v>
      </c>
      <c r="AG16" s="138"/>
      <c r="AH16" s="73">
        <f>AG16</f>
        <v>0</v>
      </c>
      <c r="AI16" s="74">
        <f t="shared" si="3"/>
        <v>0</v>
      </c>
      <c r="AK16" s="16" t="s">
        <v>96</v>
      </c>
      <c r="AL16" s="134">
        <v>40</v>
      </c>
      <c r="AN16" s="52" t="s">
        <v>97</v>
      </c>
      <c r="AO16" s="138"/>
      <c r="AP16" s="73">
        <f>AO16</f>
        <v>0</v>
      </c>
      <c r="AQ16" s="74">
        <f t="shared" si="4"/>
        <v>0</v>
      </c>
    </row>
    <row r="17" spans="1:43" ht="18" customHeight="1" thickBot="1">
      <c r="A17" s="129"/>
      <c r="B17" s="130"/>
      <c r="C17" s="105"/>
      <c r="E17" s="18" t="s">
        <v>99</v>
      </c>
      <c r="F17" s="135">
        <v>52</v>
      </c>
      <c r="H17" s="15" t="s">
        <v>100</v>
      </c>
      <c r="I17" s="139">
        <v>16938.150000000001</v>
      </c>
      <c r="J17" s="75">
        <f>I17/F23*(IF(F24="Hourly",2080,IF(F24="Weekly",52,IF(F24="Bi-Weekly",26,IF(F24="Bi-Monthly",24,IF(F24="Monthly",12))))))</f>
        <v>36699.325000000004</v>
      </c>
      <c r="K17" s="76">
        <f t="shared" si="0"/>
        <v>3058.2770833333338</v>
      </c>
      <c r="L17" s="51"/>
      <c r="M17" s="18" t="s">
        <v>99</v>
      </c>
      <c r="N17" s="135">
        <v>52</v>
      </c>
      <c r="P17" s="15" t="s">
        <v>100</v>
      </c>
      <c r="Q17" s="139"/>
      <c r="R17" s="75">
        <f>Q17/N23*(IF(N24="Hourly",2080,IF(N24="Weekly",52,IF(N24="Bi-Weekly",26,IF(N24="Bi-Monthly",24,IF(N24="Monthly",12))))))</f>
        <v>0</v>
      </c>
      <c r="S17" s="76">
        <f t="shared" si="1"/>
        <v>0</v>
      </c>
      <c r="U17" s="18" t="s">
        <v>99</v>
      </c>
      <c r="V17" s="135">
        <v>52</v>
      </c>
      <c r="X17" s="15" t="s">
        <v>100</v>
      </c>
      <c r="Y17" s="139"/>
      <c r="Z17" s="75">
        <f>Y17/V23*(IF(V24="Hourly",2080,IF(V24="Weekly",52,IF(V24="Bi-Weekly",26,IF(V24="Bi-Monthly",24,IF(V24="Monthly",12))))))</f>
        <v>0</v>
      </c>
      <c r="AA17" s="76">
        <f t="shared" si="2"/>
        <v>0</v>
      </c>
      <c r="AC17" s="18" t="s">
        <v>99</v>
      </c>
      <c r="AD17" s="135">
        <v>52</v>
      </c>
      <c r="AF17" s="15" t="s">
        <v>100</v>
      </c>
      <c r="AG17" s="139"/>
      <c r="AH17" s="75">
        <f>AG17/AD23*(IF(AD24="Hourly",2080,IF(AD24="Weekly",52,IF(AD24="Bi-Weekly",26,IF(AD24="Bi-Monthly",24,IF(AD24="Monthly",12))))))</f>
        <v>0</v>
      </c>
      <c r="AI17" s="76">
        <f t="shared" si="3"/>
        <v>0</v>
      </c>
      <c r="AK17" s="18" t="s">
        <v>99</v>
      </c>
      <c r="AL17" s="135">
        <v>52</v>
      </c>
      <c r="AN17" s="15" t="s">
        <v>100</v>
      </c>
      <c r="AO17" s="139"/>
      <c r="AP17" s="75">
        <f>AO17/AL23*(IF(AL24="Hourly",2080,IF(AL24="Weekly",52,IF(AL24="Bi-Weekly",26,IF(AL24="Bi-Monthly",24,IF(AL24="Monthly",12))))))</f>
        <v>0</v>
      </c>
      <c r="AQ17" s="76">
        <f t="shared" si="4"/>
        <v>0</v>
      </c>
    </row>
    <row r="18" spans="1:43" ht="16.5" customHeight="1" thickBot="1">
      <c r="A18" s="129"/>
      <c r="B18" s="130"/>
      <c r="C18" s="105"/>
      <c r="E18" s="40"/>
      <c r="F18" s="38"/>
      <c r="H18" s="17" t="s">
        <v>102</v>
      </c>
      <c r="I18" s="140">
        <v>15407.71</v>
      </c>
      <c r="J18" s="77">
        <f>I18/F23*(IF(F24="Hourly",2080,IF(F24="Weekly",52,IF(F24="Bi-Weekly",26,IF(F24="Bi-Monthly",24,IF(F24="Monthly",12))))))</f>
        <v>33383.371666666666</v>
      </c>
      <c r="K18" s="78">
        <f t="shared" si="0"/>
        <v>2781.9476388888888</v>
      </c>
      <c r="L18" s="51"/>
      <c r="M18" s="118"/>
      <c r="N18" s="38"/>
      <c r="P18" s="17" t="s">
        <v>102</v>
      </c>
      <c r="Q18" s="140"/>
      <c r="R18" s="77">
        <f>Q18/N23*(IF(N24="Hourly",2080,IF(N24="Weekly",52,IF(N24="Bi-Weekly",26,IF(N24="Bi-Monthly",24,IF(N24="Monthly",12))))))</f>
        <v>0</v>
      </c>
      <c r="S18" s="78">
        <f t="shared" si="1"/>
        <v>0</v>
      </c>
      <c r="U18" s="40"/>
      <c r="V18" s="38"/>
      <c r="X18" s="17" t="s">
        <v>102</v>
      </c>
      <c r="Y18" s="140"/>
      <c r="Z18" s="77">
        <f>Y18/V23*(IF(V24="Hourly",2080,IF(V24="Weekly",52,IF(V24="Bi-Weekly",26,IF(V24="Bi-Monthly",24,IF(V24="Monthly",12))))))</f>
        <v>0</v>
      </c>
      <c r="AA18" s="78">
        <f t="shared" si="2"/>
        <v>0</v>
      </c>
      <c r="AC18" s="40"/>
      <c r="AD18" s="38"/>
      <c r="AF18" s="17" t="s">
        <v>102</v>
      </c>
      <c r="AG18" s="140"/>
      <c r="AH18" s="77">
        <f>AG18/AD23*(IF(AD24="Hourly",2080,IF(AD24="Weekly",52,IF(AD24="Bi-Weekly",26,IF(AD24="Bi-Monthly",24,IF(AD24="Monthly",12))))))</f>
        <v>0</v>
      </c>
      <c r="AI18" s="78">
        <f t="shared" si="3"/>
        <v>0</v>
      </c>
      <c r="AK18" s="40"/>
      <c r="AL18" s="38"/>
      <c r="AN18" s="17" t="s">
        <v>102</v>
      </c>
      <c r="AO18" s="140"/>
      <c r="AP18" s="77">
        <f>AO18/AL23*(IF(AL24="Hourly",2080,IF(AL24="Weekly",52,IF(AL24="Bi-Weekly",26,IF(AL24="Bi-Monthly",24,IF(AL24="Monthly",12))))))</f>
        <v>0</v>
      </c>
      <c r="AQ18" s="78">
        <f t="shared" si="4"/>
        <v>0</v>
      </c>
    </row>
    <row r="19" spans="1:43" ht="18.75">
      <c r="A19" s="129"/>
      <c r="B19" s="130"/>
      <c r="C19" s="105"/>
      <c r="E19" s="239" t="s">
        <v>103</v>
      </c>
      <c r="F19" s="240"/>
      <c r="H19" s="17" t="s">
        <v>104</v>
      </c>
      <c r="I19" s="140">
        <v>19</v>
      </c>
      <c r="J19" s="77">
        <f>I19*F16*F17</f>
        <v>39520</v>
      </c>
      <c r="K19" s="78">
        <f t="shared" si="0"/>
        <v>3293.3333333333335</v>
      </c>
      <c r="L19" s="51"/>
      <c r="M19" s="239" t="s">
        <v>103</v>
      </c>
      <c r="N19" s="240"/>
      <c r="P19" s="17" t="s">
        <v>104</v>
      </c>
      <c r="Q19" s="140"/>
      <c r="R19" s="77">
        <f>Q19*N16*N17</f>
        <v>0</v>
      </c>
      <c r="S19" s="78">
        <f t="shared" si="1"/>
        <v>0</v>
      </c>
      <c r="U19" s="239" t="s">
        <v>103</v>
      </c>
      <c r="V19" s="240"/>
      <c r="X19" s="17" t="s">
        <v>104</v>
      </c>
      <c r="Y19" s="140"/>
      <c r="Z19" s="77">
        <f>Y19*V16*V17</f>
        <v>0</v>
      </c>
      <c r="AA19" s="78">
        <f t="shared" si="2"/>
        <v>0</v>
      </c>
      <c r="AC19" s="239" t="s">
        <v>103</v>
      </c>
      <c r="AD19" s="240"/>
      <c r="AF19" s="17" t="s">
        <v>104</v>
      </c>
      <c r="AG19" s="140"/>
      <c r="AH19" s="77">
        <f>AG19*AD16*AD17</f>
        <v>0</v>
      </c>
      <c r="AI19" s="78">
        <f t="shared" si="3"/>
        <v>0</v>
      </c>
      <c r="AK19" s="239" t="s">
        <v>103</v>
      </c>
      <c r="AL19" s="240"/>
      <c r="AN19" s="17" t="s">
        <v>104</v>
      </c>
      <c r="AO19" s="140"/>
      <c r="AP19" s="77">
        <f>AO19*AL16*AL17</f>
        <v>0</v>
      </c>
      <c r="AQ19" s="78">
        <f t="shared" si="4"/>
        <v>0</v>
      </c>
    </row>
    <row r="20" spans="1:43" ht="18" customHeight="1">
      <c r="A20" s="129"/>
      <c r="B20" s="130"/>
      <c r="C20" s="105"/>
      <c r="E20" s="19" t="s">
        <v>105</v>
      </c>
      <c r="F20" s="136">
        <v>44726</v>
      </c>
      <c r="H20" s="52" t="s">
        <v>106</v>
      </c>
      <c r="I20" s="138"/>
      <c r="J20" s="79">
        <f>I20*(IF(F24="Hourly",2080,IF(F24="Weekly",52,IF(F24="Bi-Weekly",26,IF(F24="Bi-Monthly",24,IF(F24="Monthly",12,1))))))</f>
        <v>0</v>
      </c>
      <c r="K20" s="80">
        <f t="shared" si="0"/>
        <v>0</v>
      </c>
      <c r="L20" s="51"/>
      <c r="M20" s="19" t="s">
        <v>105</v>
      </c>
      <c r="N20" s="136">
        <v>44895</v>
      </c>
      <c r="P20" s="52" t="s">
        <v>106</v>
      </c>
      <c r="Q20" s="138"/>
      <c r="R20" s="79">
        <f>Q20*(IF(N24="Hourly",2080,IF(N24="Weekly",52,IF(N24="Bi-Weekly",26,IF(N24="Bi-Monthly",24,IF(N24="Monthly",12,1))))))</f>
        <v>0</v>
      </c>
      <c r="S20" s="80">
        <f t="shared" si="1"/>
        <v>0</v>
      </c>
      <c r="U20" s="19" t="s">
        <v>105</v>
      </c>
      <c r="V20" s="136">
        <v>44895</v>
      </c>
      <c r="X20" s="52" t="s">
        <v>106</v>
      </c>
      <c r="Y20" s="138"/>
      <c r="Z20" s="79">
        <f>Y20*(IF(V24="Hourly",2080,IF(V24="Weekly",52,IF(V24="Bi-Weekly",26,IF(V24="Bi-Monthly",24,IF(V24="Monthly",12,1))))))</f>
        <v>0</v>
      </c>
      <c r="AA20" s="80">
        <f t="shared" si="2"/>
        <v>0</v>
      </c>
      <c r="AC20" s="19" t="s">
        <v>105</v>
      </c>
      <c r="AD20" s="136">
        <v>44895</v>
      </c>
      <c r="AF20" s="52" t="s">
        <v>106</v>
      </c>
      <c r="AG20" s="138"/>
      <c r="AH20" s="79">
        <f>AG20*(IF(AD24="Hourly",2080,IF(AD24="Weekly",52,IF(AD24="Bi-Weekly",26,IF(AD24="Bi-Monthly",24,IF(AD24="Monthly",12,1))))))</f>
        <v>0</v>
      </c>
      <c r="AI20" s="80">
        <f t="shared" si="3"/>
        <v>0</v>
      </c>
      <c r="AK20" s="19" t="s">
        <v>105</v>
      </c>
      <c r="AL20" s="136">
        <v>44895</v>
      </c>
      <c r="AN20" s="52" t="s">
        <v>106</v>
      </c>
      <c r="AO20" s="138"/>
      <c r="AP20" s="79">
        <f>AO20*(IF(AL24="Hourly",2080,IF(AL24="Weekly",52,IF(AL24="Bi-Weekly",26,IF(AL24="Bi-Monthly",24,IF(AL24="Monthly",12,1))))))</f>
        <v>0</v>
      </c>
      <c r="AQ20" s="80">
        <f t="shared" si="4"/>
        <v>0</v>
      </c>
    </row>
    <row r="21" spans="1:43" ht="17.25" customHeight="1">
      <c r="A21" s="129"/>
      <c r="B21" s="130"/>
      <c r="C21" s="105"/>
      <c r="E21" s="16" t="s">
        <v>107</v>
      </c>
      <c r="F21" s="136">
        <v>44734</v>
      </c>
      <c r="H21" s="15" t="s">
        <v>108</v>
      </c>
      <c r="I21" s="139"/>
      <c r="J21" s="75">
        <f>I21</f>
        <v>0</v>
      </c>
      <c r="K21" s="76">
        <f t="shared" si="0"/>
        <v>0</v>
      </c>
      <c r="L21" s="51"/>
      <c r="M21" s="16" t="s">
        <v>107</v>
      </c>
      <c r="N21" s="136">
        <v>44880</v>
      </c>
      <c r="P21" s="15" t="s">
        <v>108</v>
      </c>
      <c r="Q21" s="139"/>
      <c r="R21" s="75">
        <f>Q21</f>
        <v>0</v>
      </c>
      <c r="S21" s="76">
        <f t="shared" si="1"/>
        <v>0</v>
      </c>
      <c r="U21" s="16" t="s">
        <v>107</v>
      </c>
      <c r="V21" s="136">
        <v>44880</v>
      </c>
      <c r="X21" s="15" t="s">
        <v>108</v>
      </c>
      <c r="Y21" s="139"/>
      <c r="Z21" s="75">
        <f>Y21</f>
        <v>0</v>
      </c>
      <c r="AA21" s="76">
        <f t="shared" si="2"/>
        <v>0</v>
      </c>
      <c r="AC21" s="16" t="s">
        <v>107</v>
      </c>
      <c r="AD21" s="136">
        <v>44880</v>
      </c>
      <c r="AF21" s="15" t="s">
        <v>108</v>
      </c>
      <c r="AG21" s="139"/>
      <c r="AH21" s="75">
        <f>AG21</f>
        <v>0</v>
      </c>
      <c r="AI21" s="76">
        <f t="shared" si="3"/>
        <v>0</v>
      </c>
      <c r="AK21" s="16" t="s">
        <v>107</v>
      </c>
      <c r="AL21" s="136">
        <v>44880</v>
      </c>
      <c r="AN21" s="15" t="s">
        <v>108</v>
      </c>
      <c r="AO21" s="139"/>
      <c r="AP21" s="75">
        <f>AO21</f>
        <v>0</v>
      </c>
      <c r="AQ21" s="76">
        <f t="shared" si="4"/>
        <v>0</v>
      </c>
    </row>
    <row r="22" spans="1:43" ht="18.75" customHeight="1">
      <c r="A22" s="129"/>
      <c r="B22" s="130"/>
      <c r="C22" s="105"/>
      <c r="E22" s="20" t="s">
        <v>109</v>
      </c>
      <c r="F22" s="136">
        <v>44747</v>
      </c>
      <c r="H22" s="52" t="s">
        <v>110</v>
      </c>
      <c r="I22" s="138"/>
      <c r="J22" s="79">
        <f>I22</f>
        <v>0</v>
      </c>
      <c r="K22" s="74">
        <f t="shared" si="0"/>
        <v>0</v>
      </c>
      <c r="L22" s="51"/>
      <c r="M22" s="20" t="s">
        <v>109</v>
      </c>
      <c r="N22" s="136">
        <v>44893</v>
      </c>
      <c r="P22" s="52" t="s">
        <v>110</v>
      </c>
      <c r="Q22" s="138"/>
      <c r="R22" s="79">
        <f>Q22</f>
        <v>0</v>
      </c>
      <c r="S22" s="74">
        <f t="shared" si="1"/>
        <v>0</v>
      </c>
      <c r="U22" s="20" t="s">
        <v>109</v>
      </c>
      <c r="V22" s="136">
        <v>44893</v>
      </c>
      <c r="X22" s="52" t="s">
        <v>110</v>
      </c>
      <c r="Y22" s="138"/>
      <c r="Z22" s="79">
        <f>Y22</f>
        <v>0</v>
      </c>
      <c r="AA22" s="74">
        <f t="shared" si="2"/>
        <v>0</v>
      </c>
      <c r="AC22" s="20" t="s">
        <v>109</v>
      </c>
      <c r="AD22" s="136">
        <v>44893</v>
      </c>
      <c r="AF22" s="52" t="s">
        <v>110</v>
      </c>
      <c r="AG22" s="138"/>
      <c r="AH22" s="79">
        <f>AG22</f>
        <v>0</v>
      </c>
      <c r="AI22" s="74">
        <f t="shared" si="3"/>
        <v>0</v>
      </c>
      <c r="AK22" s="20" t="s">
        <v>109</v>
      </c>
      <c r="AL22" s="136">
        <v>44893</v>
      </c>
      <c r="AN22" s="52" t="s">
        <v>110</v>
      </c>
      <c r="AO22" s="138"/>
      <c r="AP22" s="79">
        <f>AO22</f>
        <v>0</v>
      </c>
      <c r="AQ22" s="74">
        <f t="shared" si="4"/>
        <v>0</v>
      </c>
    </row>
    <row r="23" spans="1:43" ht="15.75" customHeight="1">
      <c r="A23" s="129"/>
      <c r="B23" s="130"/>
      <c r="C23" s="105"/>
      <c r="E23" s="21" t="s">
        <v>111</v>
      </c>
      <c r="F23" s="41">
        <f>IF(F24="Weekly",IF(F15=44197,ROUNDUP((F20-F15)/7,0),ROUNDUP(((F22+1)-F15)/7,0)),IF(F24="Bi-Weekly",IF(F15=44562,ROUNDUP(((F20-F15)/14),0),ROUNDUP((((F22+1)-F15)/14),0)),IF(F24="Monthly",ROUNDDOWN(((F20-F15)/29),0),IF(F24="Bi-Monthly",ROUNDDOWN(((F20-F15)/15),0)))))</f>
        <v>12</v>
      </c>
      <c r="G23" s="65"/>
      <c r="H23" s="246" t="s">
        <v>112</v>
      </c>
      <c r="I23" s="247"/>
      <c r="J23" s="96" t="s">
        <v>113</v>
      </c>
      <c r="K23" s="161" t="s">
        <v>114</v>
      </c>
      <c r="L23" s="51"/>
      <c r="M23" s="21" t="s">
        <v>111</v>
      </c>
      <c r="N23" s="41">
        <f>IF(N24="Weekly",IF(N15=44197,ROUNDUP((N20-N15)/7,0),ROUNDUP(((N22+1)-N15)/7,0)),IF(N24="Bi-Weekly",IF(N15=44562,ROUNDUP(((N20-N15)/14),0),ROUNDUP((((N22+1)-N15)/14),0)),IF(N24="Monthly",ROUNDDOWN(((N20-N15)/29),0),IF(N24="Bi-Monthly",ROUNDDOWN(((N20-N15)/15),0)))))</f>
        <v>24</v>
      </c>
      <c r="P23" s="246" t="s">
        <v>112</v>
      </c>
      <c r="Q23" s="247"/>
      <c r="R23" s="161" t="s">
        <v>113</v>
      </c>
      <c r="S23" s="161" t="s">
        <v>114</v>
      </c>
      <c r="U23" s="21" t="s">
        <v>111</v>
      </c>
      <c r="V23" s="41">
        <f>IF(V24="Weekly",IF(V15=44197,ROUNDUP((V20-V15)/7,0),ROUNDUP(((V22+1)-V15)/7,0)),IF(V24="Bi-Weekly",IF(V15=44562,ROUNDUP(((V20-V15)/14),0),ROUNDUP((((V22+1)-V15)/14),0)),IF(V24="Monthly",ROUNDDOWN(((V20-V15)/29),0),IF(V24="Bi-Monthly",ROUNDDOWN(((V20-V15)/15),0)))))</f>
        <v>24</v>
      </c>
      <c r="X23" s="246" t="s">
        <v>112</v>
      </c>
      <c r="Y23" s="247"/>
      <c r="Z23" s="161" t="s">
        <v>114</v>
      </c>
      <c r="AA23" s="161" t="s">
        <v>114</v>
      </c>
      <c r="AC23" s="21" t="s">
        <v>111</v>
      </c>
      <c r="AD23" s="41">
        <f>IF(AD24="Weekly",IF(AD15=44197,ROUNDUP((AD20-AD15)/7,0),ROUNDUP(((AD22+1)-AD15)/7,0)),IF(AD24="Bi-Weekly",IF(AD15=44562,ROUNDUP(((AD20-AD15)/14),0),ROUNDUP((((AD22+1)-AD15)/14),0)),IF(AD24="Monthly",ROUNDDOWN(((AD20-AD15)/29),0),IF(AD24="Bi-Monthly",ROUNDDOWN(((AD20-AD15)/15),0)))))</f>
        <v>24</v>
      </c>
      <c r="AF23" s="246" t="s">
        <v>112</v>
      </c>
      <c r="AG23" s="247"/>
      <c r="AH23" s="161" t="s">
        <v>114</v>
      </c>
      <c r="AI23" s="161" t="s">
        <v>114</v>
      </c>
      <c r="AK23" s="21" t="s">
        <v>111</v>
      </c>
      <c r="AL23" s="41">
        <f>IF(AL24="Weekly",IF(AL15=44197,ROUNDUP((AL20-AL15)/7,0),ROUNDUP(((AL22+1)-AL15)/7,0)),IF(AL24="Bi-Weekly",IF(AL15=44562,ROUNDUP(((AL20-AL15)/14),0),ROUNDUP((((AL22+1)-AL15)/14),0)),IF(AL24="Monthly",ROUNDDOWN(((AL20-AL15)/29),0),IF(AL24="Bi-Monthly",ROUNDDOWN(((AL20-AL15)/15),0)))))</f>
        <v>24</v>
      </c>
      <c r="AN23" s="246" t="s">
        <v>112</v>
      </c>
      <c r="AO23" s="247"/>
      <c r="AP23" s="161" t="s">
        <v>114</v>
      </c>
      <c r="AQ23" s="161" t="s">
        <v>114</v>
      </c>
    </row>
    <row r="24" spans="1:43" ht="18" customHeight="1" thickBot="1">
      <c r="A24" s="129"/>
      <c r="B24" s="130"/>
      <c r="C24" s="105"/>
      <c r="E24" s="18" t="s">
        <v>115</v>
      </c>
      <c r="F24" s="95" t="str">
        <f>IF(E31=TRUE,F27,IF(F22-F21=6,"Weekly",IF(AND(DAY(F21)=1,F22=EOMONTH(F21,0)),"Monthly",IF(F22-F21&gt;30,"Annually",IF(OR(AND(MONTH(F21)=2,AND(DAY(F21)=1,DAY(F22)=14)),AND(MONTH(F21)=2,DAY(F21)=15,OR(DAY(F22)=28,DAY(F22)=29))),"Check Bi-Weekly vs Bi-Monthly",IF(OR(F22-F21=13,F22-F21=12),"Bi-Weekly",IF(OR(F22-F21=14,F22-F21=15),"Bi-Monthly","Error")))))))</f>
        <v>Bi-Weekly</v>
      </c>
      <c r="G24" s="65"/>
      <c r="H24" s="248" t="s">
        <v>116</v>
      </c>
      <c r="I24" s="249"/>
      <c r="J24" s="22">
        <f>IF(J23="YTD Gross",J17,IF(J23="YTD Gross + 1 Yr W2 Avg",((I17+J15)/(F23+IF(E33=TRUE,F28,IF(F24="Hourly",2080,IF(F24="Weekly",52,IF(F24="Bi-Weekly",26,IF(F24="Bi-Monthly",24,IF(F24="Monthly",12,1))))))))*IF(F24="Hourly",2080,IF(F24="Weekly",52,IF(F24="Bi-Weekly",26,IF(F24="Bi-Monthly",24,IF(F24="Monthly",12,1))))),IF(J23="YTD Gross + 2 Yr W2 Avg",((I17+J15+J16)/(F23+IF(E33=TRUE,F28,IF(F24="Hourly",2080,IF(F24="Weekly",52,IF(F24="Bi-Weekly",26,IF(F24="Bi-Monthly",24,IF(F24="Monthly",12,1))))))+IF(E34=TRUE,F29,IF(F24="Hourly",2080,IF(F24="Weekly",52,IF(F24="Bi-Weekly",26,IF(F24="Bi-Monthly",24,IF(F24="Monthly",12,1)))))))*IF(F24="Hourly",2080,IF(F24="Weekly",52,IF(F24="Bi-Weekly",26,IF(F24="Bi-Monthly",24,IF(F24="Monthly",12,1)))))),IF(J23="1 Yr Prior W2",J15,IF(J23="Hourly",J19,IF(J23="YTD Base",J18,IF(J23="Period Salary",J20,IF(J23="YTD Base + 1 Yr Prior Avg",(I18+J21)/(F23+IF(E33=TRUE,F28,IF(F24="Hourly",2080,IF(F24="Weekly",52,IF(F24="Bi-Weekly",26,IF(F24="Bi-Monthly",24,IF(F24="Monthly",12,1)))))))*IF(F24="Hourly",2080,IF(F24="Weekly",52,IF(F24="Bi-Weekly",26,IF(F24="Bi-Monthly",24,IF(F24="Monthly",12,"Error"))))),IF(J23="YTD Base + 2 Yr Prior Avg",((I18+J21+J22)/(F23+IF(E33=TRUE,F28,IF(F24="Hourly",2080,IF(F24="Weekly",52,IF(F24="Bi-Weekly",26,IF(F24="Bi-Monthly",24,IF(F24="Monthly",12,1))))))+IF(E34=TRUE,F29,IF(F24="Hourly",2080,IF(F24="Weekly",52,IF(F24="Bi-Weekly",26,IF(F24="Bi-Monthly",24,IF(F24="Monthly",12,1))))))))*(IF(F24="Hourly",2080,IF(F24="Weekly",52,IF(F24="Bi-Weekly",26,IF(F24="Bi-Monthly",24,IF(F24="Monthly",12,1)))))),IF(J23="2 Yr W2 Avg",((J15+J16)/2)))))))))))/1</f>
        <v>36699.325000000004</v>
      </c>
      <c r="K24" s="23">
        <f>IF(K23="YTD Gross",J17,IF(K23="YTD Gross + 1 Yr W2 Avg",((I17+J15)/(F23+IF(E33=TRUE,F28,IF(F24="Hourly",2080,IF(F24="Weekly",52,IF(F24="Bi-Weekly",26,IF(F24="Bi-Monthly",24,IF(F24="Monthly",12,1))))))))*IF(F24="Hourly",2080,IF(F24="Weekly",52,IF(F24="Bi-Weekly",26,IF(F24="Bi-Monthly",24,IF(F24="Monthly",12,1))))),IF(K23="YTD Gross + 2 Yr W2 Avg",((I17+J15+J16)/(F23+IF(E33=TRUE,F28,IF(F24="Hourly",2080,IF(F24="Weekly",52,IF(F24="Bi-Weekly",26,IF(F24="Bi-Monthly",24,IF(F24="Monthly",12,1))))))+IF(E34=TRUE,F29,IF(F24="Hourly",2080,IF(F24="Weekly",52,IF(F24="Bi-Weekly",26,IF(F24="Bi-Monthly",24,IF(F24="Monthly",12,1)))))))*IF(F24="Hourly",2080,IF(F24="Weekly",52,IF(F24="Bi-Weekly",26,IF(F24="Bi-Monthly",24,IF(F24="Monthly",12,1)))))),IF(K23="1 Yr Prior W2",J15,IF(K23="Hourly",J19,IF(K23="YTD Base",J18,IF(K23="Period Salary",J20,IF(K23="YTD Base + 1 Yr Prior Avg",(I18+J21)/(F23+IF(E33=TRUE,F28,IF(F24="Hourly",2080,IF(F24="Weekly",52,IF(F24="Bi-Weekly",26,IF(F24="Bi-Monthly",24,IF(F24="Monthly",12,1)))))))*IF(F24="Hourly",2080,IF(F24="Weekly",52,IF(F24="Bi-Weekly",26,IF(F24="Bi-Monthly",24,IF(F24="Monthly",12,"Error"))))),IF(K23="YTD Base + 2 Yr Prior Avg",((I18+J21+J22)/(F23+IF(E33=TRUE,F28,IF(F24="Hourly",2080,IF(F24="Weekly",52,IF(F24="Bi-Weekly",26,IF(F24="Bi-Monthly",24,IF(F24="Monthly",12,1))))))+IF(E34=TRUE,F29,IF(F24="Hourly",2080,IF(F24="Weekly",52,IF(F24="Bi-Weekly",26,IF(F24="Bi-Monthly",24,IF(F24="Monthly",12,1))))))))*(IF(F24="Hourly",2080,IF(F24="Weekly",52,IF(F24="Bi-Weekly",26,IF(F24="Bi-Monthly",24,IF(F24="Monthly",12,1)))))),IF(K23="2 Yr W2 Avg",((J15+J16)/2)))))))))))/12</f>
        <v>0</v>
      </c>
      <c r="L24" s="51"/>
      <c r="M24" s="18" t="s">
        <v>115</v>
      </c>
      <c r="N24" s="95" t="str">
        <f>IF(M31=TRUE,N27,IF(N22-N21=6,"Weekly",IF(AND(DAY(N21)=1,N22=EOMONTH(N21,0)),"Monthly",IF(N22-N21&gt;30,"Annually",IF(OR(AND(MONTH(N21)=2,AND(DAY(N21)=1,DAY(N22)=14)),AND(MONTH(N21)=2,DAY(N21)=15,OR(DAY(N22)=28,DAY(N22)=29))),"Check Bi-Weekly vs Bi-Monthly",IF(OR(N22-N21=13,N22-N21=12),"Bi-Weekly",IF(OR(N22-N21=14,N22-N21=15),"Bi-Monthly","Error")))))))</f>
        <v>Bi-Weekly</v>
      </c>
      <c r="P24" s="248" t="s">
        <v>116</v>
      </c>
      <c r="Q24" s="249"/>
      <c r="R24" s="22">
        <f>IF(R23="YTD Gross",R17,IF(R23="YTD Gross + 1 Yr W2 Avg",((Q17+R15)/(N23+IF(M33=TRUE,N28,IF(N24="Hourly",2080,IF(N24="Weekly",52,IF(N24="Bi-Weekly",26,IF(N24="Bi-Monthly",24,IF(N24="Monthly",12,1))))))))*IF(N24="Hourly",2080,IF(N24="Weekly",52,IF(N24="Bi-Weekly",26,IF(N24="Bi-Monthly",24,IF(N24="Monthly",12,1))))),IF(R23="YTD Gross + 2 Yr W2 Avg",((Q17+R15+R16)/(N23+IF(M33=TRUE,N28,IF(N24="Hourly",2080,IF(N24="Weekly",52,IF(N24="Bi-Weekly",26,IF(N24="Bi-Monthly",24,IF(N24="Monthly",12,1))))))+IF(M34=TRUE,N29,IF(N24="Hourly",2080,IF(N24="Weekly",52,IF(N24="Bi-Weekly",26,IF(N24="Bi-Monthly",24,IF(N24="Monthly",12,1)))))))*IF(N24="Hourly",2080,IF(N24="Weekly",52,IF(N24="Bi-Weekly",26,IF(N24="Bi-Monthly",24,IF(N24="Monthly",12,1)))))),IF(R23="1 Yr Prior W2",R15,IF(R23="Hourly",R19,IF(R23="YTD Base",R18,IF(R23="Period Salary",R20,IF(R23="YTD Base + 1 Yr Prior Avg",(Q18+R21)/(N23+IF(M33=TRUE,N28,IF(N24="Hourly",2080,IF(N24="Weekly",52,IF(N24="Bi-Weekly",26,IF(N24="Bi-Monthly",24,IF(N24="Monthly",12,1)))))))*IF(N24="Hourly",2080,IF(N24="Weekly",52,IF(N24="Bi-Weekly",26,IF(N24="Bi-Monthly",24,IF(N24="Monthly",12,"Error"))))),IF(R23="YTD Base + 2 Yr Prior Avg",((Q18+R21+R22)/(N23+IF(M33=TRUE,N28,IF(N24="Hourly",2080,IF(N24="Weekly",52,IF(N24="Bi-Weekly",26,IF(N24="Bi-Monthly",24,IF(N24="Monthly",12,1))))))+IF(M34=TRUE,N29,IF(N24="Hourly",2080,IF(N24="Weekly",52,IF(N24="Bi-Weekly",26,IF(N24="Bi-Monthly",24,IF(N24="Monthly",12,1))))))))*(IF(N24="Hourly",2080,IF(N24="Weekly",52,IF(N24="Bi-Weekly",26,IF(N24="Bi-Monthly",24,IF(N24="Monthly",12,1)))))),IF(R23="2 Yr W2 Avg",((R15+R16)/2)))))))))))/1</f>
        <v>0</v>
      </c>
      <c r="S24" s="23">
        <f>IF(S23="YTD Gross",R17,IF(S23="YTD Gross + 1 Yr W2 Avg",((Q17+R15)/(N23+IF(M33=TRUE,N28,IF(N24="Hourly",2080,IF(N24="Weekly",52,IF(N24="Bi-Weekly",26,IF(N24="Bi-Monthly",24,IF(N24="Monthly",12,1))))))))*IF(N24="Hourly",2080,IF(N24="Weekly",52,IF(N24="Bi-Weekly",26,IF(N24="Bi-Monthly",24,IF(N24="Monthly",12,1))))),IF(S23="YTD Gross + 2 Yr W2 Avg",((Q17+R15+R16)/(N23+IF(M33=TRUE,N28,IF(N24="Hourly",2080,IF(N24="Weekly",52,IF(N24="Bi-Weekly",26,IF(N24="Bi-Monthly",24,IF(N24="Monthly",12,1))))))+IF(M34=TRUE,N29,IF(N24="Hourly",2080,IF(N24="Weekly",52,IF(N24="Bi-Weekly",26,IF(N24="Bi-Monthly",24,IF(N24="Monthly",12,1)))))))*IF(N24="Hourly",2080,IF(N24="Weekly",52,IF(N24="Bi-Weekly",26,IF(N24="Bi-Monthly",24,IF(N24="Monthly",12,1)))))),IF(S23="1 Yr Prior W2",R15,IF(S23="Hourly",R19,IF(S23="YTD Base",R18,IF(S23="Period Salary",R20,IF(S23="YTD Base + 1 Yr Prior Avg",(Q18+R21)/(N23+IF(M33=TRUE,N28,IF(N24="Hourly",2080,IF(N24="Weekly",52,IF(N24="Bi-Weekly",26,IF(N24="Bi-Monthly",24,IF(N24="Monthly",12,1)))))))*IF(N24="Hourly",2080,IF(N24="Weekly",52,IF(N24="Bi-Weekly",26,IF(N24="Bi-Monthly",24,IF(N24="Monthly",12,"Error"))))),IF(S23="YTD Base + 2 Yr Prior Avg",((Q18+R21+R22)/(N23+IF(M33=TRUE,N28,IF(N24="Hourly",2080,IF(N24="Weekly",52,IF(N24="Bi-Weekly",26,IF(N24="Bi-Monthly",24,IF(N24="Monthly",12,1))))))+IF(M34=TRUE,N29,IF(N24="Hourly",2080,IF(N24="Weekly",52,IF(N24="Bi-Weekly",26,IF(N24="Bi-Monthly",24,IF(N24="Monthly",12,1))))))))*(IF(N24="Hourly",2080,IF(N24="Weekly",52,IF(N24="Bi-Weekly",26,IF(N24="Bi-Monthly",24,IF(N24="Monthly",12,1)))))),IF(S23="2 Yr W2 Avg",((R15+R16)/2)))))))))))/12</f>
        <v>0</v>
      </c>
      <c r="U24" s="18" t="s">
        <v>115</v>
      </c>
      <c r="V24" s="95" t="str">
        <f>IF(U31=TRUE,V27,IF(V22-V21=6,"Weekly",IF(AND(DAY(V21)=1,V22=EOMONTH(V21,0)),"Monthly",IF(V22-V21&gt;30,"Annually",IF(OR(AND(MONTH(V21)=2,AND(DAY(V21)=1,DAY(V22)=14)),AND(MONTH(V21)=2,DAY(V21)=15,OR(DAY(V22)=28,DAY(V22)=29))),"Check Bi-Weekly vs Bi-Monthly",IF(OR(V22-V21=13,V22-V21=12),"Bi-Weekly",IF(OR(V22-V21=14,V22-V21=15),"Bi-Monthly","Error")))))))</f>
        <v>Bi-Weekly</v>
      </c>
      <c r="X24" s="248" t="s">
        <v>116</v>
      </c>
      <c r="Y24" s="249"/>
      <c r="Z24" s="22">
        <f>IF(Z23="YTD Gross",Z17,IF(Z23="YTD Gross + 1 Yr W2 Avg",((Y17+Z15)/(V23+IF(U33=TRUE,V28,IF(V24="Hourly",2080,IF(V24="Weekly",52,IF(V24="Bi-Weekly",26,IF(V24="Bi-Monthly",24,IF(V24="Monthly",12,1))))))))*IF(V24="Hourly",2080,IF(V24="Weekly",52,IF(V24="Bi-Weekly",26,IF(V24="Bi-Monthly",24,IF(V24="Monthly",12,1))))),IF(Z23="YTD Gross + 2 Yr W2 Avg",((Y17+Z15+Z16)/(V23+IF(U33=TRUE,V28,IF(V24="Hourly",2080,IF(V24="Weekly",52,IF(V24="Bi-Weekly",26,IF(V24="Bi-Monthly",24,IF(V24="Monthly",12,1))))))+IF(U34=TRUE,V29,IF(V24="Hourly",2080,IF(V24="Weekly",52,IF(V24="Bi-Weekly",26,IF(V24="Bi-Monthly",24,IF(V24="Monthly",12,1)))))))*IF(V24="Hourly",2080,IF(V24="Weekly",52,IF(V24="Bi-Weekly",26,IF(V24="Bi-Monthly",24,IF(V24="Monthly",12,1)))))),IF(Z23="1 Yr Prior W2",Z15,IF(Z23="Hourly",Z19,IF(Z23="YTD Base",Z18,IF(Z23="Period Salary",Z20,IF(Z23="YTD Base + 1 Yr Prior Avg",(Y18+Z21)/(V23+IF(U33=TRUE,V28,IF(V24="Hourly",2080,IF(V24="Weekly",52,IF(V24="Bi-Weekly",26,IF(V24="Bi-Monthly",24,IF(V24="Monthly",12,1)))))))*IF(V24="Hourly",2080,IF(V24="Weekly",52,IF(V24="Bi-Weekly",26,IF(V24="Bi-Monthly",24,IF(V24="Monthly",12,"Error"))))),IF(Z23="YTD Base + 2 Yr Prior Avg",((Y18+Z21+Z22)/(V23+IF(U33=TRUE,V28,IF(V24="Hourly",2080,IF(V24="Weekly",52,IF(V24="Bi-Weekly",26,IF(V24="Bi-Monthly",24,IF(V24="Monthly",12,1))))))+IF(U34=TRUE,V29,IF(V24="Hourly",2080,IF(V24="Weekly",52,IF(V24="Bi-Weekly",26,IF(V24="Bi-Monthly",24,IF(V24="Monthly",12,1))))))))*(IF(V24="Hourly",2080,IF(V24="Weekly",52,IF(V24="Bi-Weekly",26,IF(V24="Bi-Monthly",24,IF(V24="Monthly",12,1)))))),IF(Z23="2 Yr W2 Avg",((Z15+Z16)/2)))))))))))/1</f>
        <v>0</v>
      </c>
      <c r="AA24" s="23">
        <f>IF(AA23="YTD Gross",Z17,IF(AA23="YTD Gross + 1 Yr W2 Avg",((Y17+Z15)/(V23+IF(U33=TRUE,V28,IF(V24="Hourly",2080,IF(V24="Weekly",52,IF(V24="Bi-Weekly",26,IF(V24="Bi-Monthly",24,IF(V24="Monthly",12,1))))))))*IF(V24="Hourly",2080,IF(V24="Weekly",52,IF(V24="Bi-Weekly",26,IF(V24="Bi-Monthly",24,IF(V24="Monthly",12,1))))),IF(AA23="YTD Gross + 2 Yr W2 Avg",((Y17+Z15+Z16)/(V23+IF(U33=TRUE,V28,IF(V24="Hourly",2080,IF(V24="Weekly",52,IF(V24="Bi-Weekly",26,IF(V24="Bi-Monthly",24,IF(V24="Monthly",12,1))))))+IF(U34=TRUE,V29,IF(V24="Hourly",2080,IF(V24="Weekly",52,IF(V24="Bi-Weekly",26,IF(V24="Bi-Monthly",24,IF(V24="Monthly",12,1)))))))*IF(V24="Hourly",2080,IF(V24="Weekly",52,IF(V24="Bi-Weekly",26,IF(V24="Bi-Monthly",24,IF(V24="Monthly",12,1)))))),IF(AA23="1 Yr Prior W2",Z15,IF(AA23="Hourly",Z19,IF(AA23="YTD Base",Z18,IF(AA23="Period Salary",Z20,IF(AA23="YTD Base + 1 Yr Prior Avg",(Y18+Z21)/(V23+IF(U33=TRUE,V28,IF(V24="Hourly",2080,IF(V24="Weekly",52,IF(V24="Bi-Weekly",26,IF(V24="Bi-Monthly",24,IF(V24="Monthly",12,1)))))))*IF(V24="Hourly",2080,IF(V24="Weekly",52,IF(V24="Bi-Weekly",26,IF(V24="Bi-Monthly",24,IF(V24="Monthly",12,"Error"))))),IF(AA23="YTD Base + 2 Yr Prior Avg",((Y18+Z21+Z22)/(V23+IF(U33=TRUE,V28,IF(V24="Hourly",2080,IF(V24="Weekly",52,IF(V24="Bi-Weekly",26,IF(V24="Bi-Monthly",24,IF(V24="Monthly",12,1))))))+IF(U34=TRUE,V29,IF(V24="Hourly",2080,IF(V24="Weekly",52,IF(V24="Bi-Weekly",26,IF(V24="Bi-Monthly",24,IF(V24="Monthly",12,1))))))))*(IF(V24="Hourly",2080,IF(V24="Weekly",52,IF(V24="Bi-Weekly",26,IF(V24="Bi-Monthly",24,IF(V24="Monthly",12,1)))))),IF(AA23="2 Yr W2 Avg",((Z15+Z16)/2)))))))))))/12</f>
        <v>0</v>
      </c>
      <c r="AC24" s="18" t="s">
        <v>115</v>
      </c>
      <c r="AD24" s="95" t="str">
        <f>IF(AC31=TRUE,AD27,IF(AD22-AD21=6,"Weekly",IF(AND(DAY(AD21)=1,AD22=EOMONTH(AD21,0)),"Monthly",IF(AD22-AD21&gt;30,"Annually",IF(OR(AND(MONTH(AD21)=2,AND(DAY(AD21)=1,DAY(AD22)=14)),AND(MONTH(AD21)=2,DAY(AD21)=15,OR(DAY(AD22)=28,DAY(AD22)=29))),"Check Bi-Weekly vs Bi-Monthly",IF(OR(AD22-AD21=13,AD22-AD21=12),"Bi-Weekly",IF(OR(AD22-AD21=14,AD22-AD21=15),"Bi-Monthly","Error")))))))</f>
        <v>Bi-Weekly</v>
      </c>
      <c r="AF24" s="248" t="s">
        <v>116</v>
      </c>
      <c r="AG24" s="249"/>
      <c r="AH24" s="22">
        <f>IF(AH23="YTD Gross",AH17,IF(AH23="YTD Gross + 1 Yr W2 Avg",((AG17+AH15)/(AD23+IF(AC33=TRUE,AD28,IF(AD24="Hourly",2080,IF(AD24="Weekly",52,IF(AD24="Bi-Weekly",26,IF(AD24="Bi-Monthly",24,IF(AD24="Monthly",12,1))))))))*IF(AD24="Hourly",2080,IF(AD24="Weekly",52,IF(AD24="Bi-Weekly",26,IF(AD24="Bi-Monthly",24,IF(AD24="Monthly",12,1))))),IF(AH23="YTD Gross + 2 Yr W2 Avg",((AG17+AH15+AH16)/(AD23+IF(AC33=TRUE,AD28,IF(AD24="Hourly",2080,IF(AD24="Weekly",52,IF(AD24="Bi-Weekly",26,IF(AD24="Bi-Monthly",24,IF(AD24="Monthly",12,1))))))+IF(AC34=TRUE,AD29,IF(AD24="Hourly",2080,IF(AD24="Weekly",52,IF(AD24="Bi-Weekly",26,IF(AD24="Bi-Monthly",24,IF(AD24="Monthly",12,1)))))))*IF(AD24="Hourly",2080,IF(AD24="Weekly",52,IF(AD24="Bi-Weekly",26,IF(AD24="Bi-Monthly",24,IF(AD24="Monthly",12,1)))))),IF(AH23="1 Yr Prior W2",AH15,IF(AH23="Hourly",AH19,IF(AH23="YTD Base",AH18,IF(AH23="Period Salary",AH20,IF(AH23="YTD Base + 1 Yr Prior Avg",(AG18+AH21)/(AD23+IF(AC33=TRUE,AD28,IF(AD24="Hourly",2080,IF(AD24="Weekly",52,IF(AD24="Bi-Weekly",26,IF(AD24="Bi-Monthly",24,IF(AD24="Monthly",12,1)))))))*IF(AD24="Hourly",2080,IF(AD24="Weekly",52,IF(AD24="Bi-Weekly",26,IF(AD24="Bi-Monthly",24,IF(AD24="Monthly",12,"Error"))))),IF(AH23="YTD Base + 2 Yr Prior Avg",((AG18+AH21+AH22)/(AD23+IF(AC33=TRUE,AD28,IF(AD24="Hourly",2080,IF(AD24="Weekly",52,IF(AD24="Bi-Weekly",26,IF(AD24="Bi-Monthly",24,IF(AD24="Monthly",12,1))))))+IF(AC34=TRUE,AD29,IF(AD24="Hourly",2080,IF(AD24="Weekly",52,IF(AD24="Bi-Weekly",26,IF(AD24="Bi-Monthly",24,IF(AD24="Monthly",12,1))))))))*(IF(AD24="Hourly",2080,IF(AD24="Weekly",52,IF(AD24="Bi-Weekly",26,IF(AD24="Bi-Monthly",24,IF(AD24="Monthly",12,1)))))),IF(AH23="2 Yr W2 Avg",((AH15+AH16)/2)))))))))))/1</f>
        <v>0</v>
      </c>
      <c r="AI24" s="23">
        <f>IF(AI23="YTD Gross",AH17,IF(AI23="YTD Gross + 1 Yr W2 Avg",((AG17+AH15)/(AD23+IF(AC33=TRUE,AD28,IF(AD24="Hourly",2080,IF(AD24="Weekly",52,IF(AD24="Bi-Weekly",26,IF(AD24="Bi-Monthly",24,IF(AD24="Monthly",12,1))))))))*IF(AD24="Hourly",2080,IF(AD24="Weekly",52,IF(AD24="Bi-Weekly",26,IF(AD24="Bi-Monthly",24,IF(AD24="Monthly",12,1))))),IF(AI23="YTD Gross + 2 Yr W2 Avg",((AG17+AH15+AH16)/(AD23+IF(AC33=TRUE,AD28,IF(AD24="Hourly",2080,IF(AD24="Weekly",52,IF(AD24="Bi-Weekly",26,IF(AD24="Bi-Monthly",24,IF(AD24="Monthly",12,1))))))+IF(AC34=TRUE,AD29,IF(AD24="Hourly",2080,IF(AD24="Weekly",52,IF(AD24="Bi-Weekly",26,IF(AD24="Bi-Monthly",24,IF(AD24="Monthly",12,1)))))))*IF(AD24="Hourly",2080,IF(AD24="Weekly",52,IF(AD24="Bi-Weekly",26,IF(AD24="Bi-Monthly",24,IF(AD24="Monthly",12,1)))))),IF(AI23="1 Yr Prior W2",AH15,IF(AI23="Hourly",AH19,IF(AI23="YTD Base",AH18,IF(AI23="Period Salary",AH20,IF(AI23="YTD Base + 1 Yr Prior Avg",(AG18+AH21)/(AD23+IF(AC33=TRUE,AD28,IF(AD24="Hourly",2080,IF(AD24="Weekly",52,IF(AD24="Bi-Weekly",26,IF(AD24="Bi-Monthly",24,IF(AD24="Monthly",12,1)))))))*IF(AD24="Hourly",2080,IF(AD24="Weekly",52,IF(AD24="Bi-Weekly",26,IF(AD24="Bi-Monthly",24,IF(AD24="Monthly",12,"Error"))))),IF(AI23="YTD Base + 2 Yr Prior Avg",((AG18+AH21+AH22)/(AD23+IF(AC33=TRUE,AD28,IF(AD24="Hourly",2080,IF(AD24="Weekly",52,IF(AD24="Bi-Weekly",26,IF(AD24="Bi-Monthly",24,IF(AD24="Monthly",12,1))))))+IF(AC34=TRUE,AD29,IF(AD24="Hourly",2080,IF(AD24="Weekly",52,IF(AD24="Bi-Weekly",26,IF(AD24="Bi-Monthly",24,IF(AD24="Monthly",12,1))))))))*(IF(AD24="Hourly",2080,IF(AD24="Weekly",52,IF(AD24="Bi-Weekly",26,IF(AD24="Bi-Monthly",24,IF(AD24="Monthly",12,1)))))),IF(AI23="2 Yr W2 Avg",((AH15+AH16)/2)))))))))))/12</f>
        <v>0</v>
      </c>
      <c r="AK24" s="18" t="s">
        <v>115</v>
      </c>
      <c r="AL24" s="95" t="str">
        <f>IF(AK31=TRUE,AL27,IF(AL22-AL21=6,"Weekly",IF(AND(DAY(AL21)=1,AL22=EOMONTH(AL21,0)),"Monthly",IF(AL22-AL21&gt;30,"Annually",IF(OR(AND(MONTH(AL21)=2,AND(DAY(AL21)=1,DAY(AL22)=14)),AND(MONTH(AL21)=2,DAY(AL21)=15,OR(DAY(AL22)=28,DAY(AL22)=29))),"Check Bi-Weekly vs Bi-Monthly",IF(OR(AL22-AL21=13,AL22-AL21=12),"Bi-Weekly",IF(OR(AL22-AL21=14,AL22-AL21=15),"Bi-Monthly","Error")))))))</f>
        <v>Bi-Weekly</v>
      </c>
      <c r="AN24" s="248" t="s">
        <v>116</v>
      </c>
      <c r="AO24" s="249"/>
      <c r="AP24" s="22">
        <f>IF(AP23="YTD Gross",AP17,IF(AP23="YTD Gross + 1 Yr W2 Avg",((AO17+AP15)/(AL23+IF(AK33=TRUE,AL28,IF(AL24="Hourly",2080,IF(AL24="Weekly",52,IF(AL24="Bi-Weekly",26,IF(AL24="Bi-Monthly",24,IF(AL24="Monthly",12,1))))))))*IF(AL24="Hourly",2080,IF(AL24="Weekly",52,IF(AL24="Bi-Weekly",26,IF(AL24="Bi-Monthly",24,IF(AL24="Monthly",12,1))))),IF(AP23="YTD Gross + 2 Yr W2 Avg",((AO17+AP15+AP16)/(AL23+IF(AK33=TRUE,AL28,IF(AL24="Hourly",2080,IF(AL24="Weekly",52,IF(AL24="Bi-Weekly",26,IF(AL24="Bi-Monthly",24,IF(AL24="Monthly",12,1))))))+IF(AK34=TRUE,AL29,IF(AL24="Hourly",2080,IF(AL24="Weekly",52,IF(AL24="Bi-Weekly",26,IF(AL24="Bi-Monthly",24,IF(AL24="Monthly",12,1)))))))*IF(AL24="Hourly",2080,IF(AL24="Weekly",52,IF(AL24="Bi-Weekly",26,IF(AL24="Bi-Monthly",24,IF(AL24="Monthly",12,1)))))),IF(AP23="1 Yr Prior W2",AP15,IF(AP23="Hourly",AP19,IF(AP23="YTD Base",AP18,IF(AP23="Period Salary",AP20,IF(AP23="YTD Base + 1 Yr Prior Avg",(AO18+AP21)/(AL23+IF(AK33=TRUE,AL28,IF(AL24="Hourly",2080,IF(AL24="Weekly",52,IF(AL24="Bi-Weekly",26,IF(AL24="Bi-Monthly",24,IF(AL24="Monthly",12,1)))))))*IF(AL24="Hourly",2080,IF(AL24="Weekly",52,IF(AL24="Bi-Weekly",26,IF(AL24="Bi-Monthly",24,IF(AL24="Monthly",12,"Error"))))),IF(AP23="YTD Base + 2 Yr Prior Avg",((AO18+AP21+AP22)/(AL23+IF(AK33=TRUE,AL28,IF(AL24="Hourly",2080,IF(AL24="Weekly",52,IF(AL24="Bi-Weekly",26,IF(AL24="Bi-Monthly",24,IF(AL24="Monthly",12,1))))))+IF(AK34=TRUE,AL29,IF(AL24="Hourly",2080,IF(AL24="Weekly",52,IF(AL24="Bi-Weekly",26,IF(AL24="Bi-Monthly",24,IF(AL24="Monthly",12,1))))))))*(IF(AL24="Hourly",2080,IF(AL24="Weekly",52,IF(AL24="Bi-Weekly",26,IF(AL24="Bi-Monthly",24,IF(AL24="Monthly",12,1)))))),IF(AP23="2 Yr W2 Avg",((AP15+AP16)/2)))))))))))/1</f>
        <v>0</v>
      </c>
      <c r="AQ24" s="23">
        <f>IF(AQ23="YTD Gross",AP17,IF(AQ23="YTD Gross + 1 Yr W2 Avg",((AO17+AP15)/(AL23+IF(AK33=TRUE,AL28,IF(AL24="Hourly",2080,IF(AL24="Weekly",52,IF(AL24="Bi-Weekly",26,IF(AL24="Bi-Monthly",24,IF(AL24="Monthly",12,1))))))))*IF(AL24="Hourly",2080,IF(AL24="Weekly",52,IF(AL24="Bi-Weekly",26,IF(AL24="Bi-Monthly",24,IF(AL24="Monthly",12,1))))),IF(AQ23="YTD Gross + 2 Yr W2 Avg",((AO17+AP15+AP16)/(AL23+IF(AK33=TRUE,AL28,IF(AL24="Hourly",2080,IF(AL24="Weekly",52,IF(AL24="Bi-Weekly",26,IF(AL24="Bi-Monthly",24,IF(AL24="Monthly",12,1))))))+IF(AK34=TRUE,AL29,IF(AL24="Hourly",2080,IF(AL24="Weekly",52,IF(AL24="Bi-Weekly",26,IF(AL24="Bi-Monthly",24,IF(AL24="Monthly",12,1)))))))*IF(AL24="Hourly",2080,IF(AL24="Weekly",52,IF(AL24="Bi-Weekly",26,IF(AL24="Bi-Monthly",24,IF(AL24="Monthly",12,1)))))),IF(AQ23="1 Yr Prior W2",AP15,IF(AQ23="Hourly",AP19,IF(AQ23="YTD Base",AP18,IF(AQ23="Period Salary",AP20,IF(AQ23="YTD Base + 1 Yr Prior Avg",(AO18+AP21)/(AL23+IF(AK33=TRUE,AL28,IF(AL24="Hourly",2080,IF(AL24="Weekly",52,IF(AL24="Bi-Weekly",26,IF(AL24="Bi-Monthly",24,IF(AL24="Monthly",12,1)))))))*IF(AL24="Hourly",2080,IF(AL24="Weekly",52,IF(AL24="Bi-Weekly",26,IF(AL24="Bi-Monthly",24,IF(AL24="Monthly",12,"Error"))))),IF(AQ23="YTD Base + 2 Yr Prior Avg",((AO18+AP21+AP22)/(AL23+IF(AK33=TRUE,AL28,IF(AL24="Hourly",2080,IF(AL24="Weekly",52,IF(AL24="Bi-Weekly",26,IF(AL24="Bi-Monthly",24,IF(AL24="Monthly",12,1))))))+IF(AK34=TRUE,AL29,IF(AL24="Hourly",2080,IF(AL24="Weekly",52,IF(AL24="Bi-Weekly",26,IF(AL24="Bi-Monthly",24,IF(AL24="Monthly",12,1))))))))*(IF(AL24="Hourly",2080,IF(AL24="Weekly",52,IF(AL24="Bi-Weekly",26,IF(AL24="Bi-Monthly",24,IF(AL24="Monthly",12,1)))))),IF(AQ23="2 Yr W2 Avg",((AP15+AP16)/2)))))))))))/12</f>
        <v>0</v>
      </c>
    </row>
    <row r="25" spans="1:43" ht="18" customHeight="1" thickBot="1">
      <c r="A25" s="129"/>
      <c r="B25" s="130"/>
      <c r="C25" s="105"/>
      <c r="E25" s="10">
        <f ca="1">DATE(YEAR(TODAY()),12,31)</f>
        <v>45291</v>
      </c>
      <c r="F25" s="11">
        <f>F22-F21</f>
        <v>13</v>
      </c>
      <c r="G25" s="9"/>
      <c r="I25" s="38"/>
      <c r="J25" s="38"/>
      <c r="K25" s="118"/>
      <c r="L25" s="8"/>
      <c r="M25" s="117">
        <f ca="1">DATE(YEAR(TODAY()),12,31)</f>
        <v>45291</v>
      </c>
      <c r="N25" s="11">
        <f>N22-N21</f>
        <v>13</v>
      </c>
      <c r="O25" s="9"/>
      <c r="Q25" s="38"/>
      <c r="R25" s="38"/>
      <c r="S25" s="118"/>
      <c r="U25" s="10">
        <f ca="1">DATE(YEAR(TODAY()),12,31)</f>
        <v>45291</v>
      </c>
      <c r="V25" s="11">
        <f>V22-V21</f>
        <v>13</v>
      </c>
      <c r="W25" s="9"/>
      <c r="Y25" s="38"/>
      <c r="Z25" s="38"/>
      <c r="AA25" s="39"/>
      <c r="AC25" s="10">
        <f ca="1">DATE(YEAR(TODAY()),12,31)</f>
        <v>45291</v>
      </c>
      <c r="AD25" s="11">
        <f>AD22-AD21</f>
        <v>13</v>
      </c>
      <c r="AE25" s="9"/>
      <c r="AG25" s="38"/>
      <c r="AH25" s="38"/>
      <c r="AI25" s="39"/>
      <c r="AK25" s="10">
        <f ca="1">DATE(YEAR(TODAY()),12,31)</f>
        <v>45291</v>
      </c>
      <c r="AL25" s="11">
        <f>AL22-AL21</f>
        <v>13</v>
      </c>
      <c r="AM25" s="9"/>
      <c r="AO25" s="38"/>
      <c r="AP25" s="38"/>
      <c r="AQ25" s="39"/>
    </row>
    <row r="26" spans="1:43" ht="19.5" thickBot="1">
      <c r="A26" s="131"/>
      <c r="B26" s="132"/>
      <c r="C26" s="105"/>
      <c r="E26" s="234" t="s">
        <v>117</v>
      </c>
      <c r="F26" s="235"/>
      <c r="G26" s="5"/>
      <c r="H26" s="259" t="s">
        <v>149</v>
      </c>
      <c r="I26" s="260"/>
      <c r="J26" s="260"/>
      <c r="K26" s="261"/>
      <c r="L26" s="51"/>
      <c r="M26" s="234" t="s">
        <v>117</v>
      </c>
      <c r="N26" s="235"/>
      <c r="O26" s="5"/>
      <c r="P26" s="259" t="s">
        <v>118</v>
      </c>
      <c r="Q26" s="260"/>
      <c r="R26" s="260"/>
      <c r="S26" s="261"/>
      <c r="U26" s="234" t="s">
        <v>117</v>
      </c>
      <c r="V26" s="235"/>
      <c r="W26" s="5"/>
      <c r="X26" s="259" t="s">
        <v>118</v>
      </c>
      <c r="Y26" s="260"/>
      <c r="Z26" s="260"/>
      <c r="AA26" s="261"/>
      <c r="AC26" s="234" t="s">
        <v>117</v>
      </c>
      <c r="AD26" s="235"/>
      <c r="AE26" s="5"/>
      <c r="AF26" s="259" t="s">
        <v>118</v>
      </c>
      <c r="AG26" s="260"/>
      <c r="AH26" s="260"/>
      <c r="AI26" s="261"/>
      <c r="AK26" s="234" t="s">
        <v>117</v>
      </c>
      <c r="AL26" s="235"/>
      <c r="AM26" s="5"/>
      <c r="AN26" s="259" t="s">
        <v>118</v>
      </c>
      <c r="AO26" s="260"/>
      <c r="AP26" s="260"/>
      <c r="AQ26" s="261"/>
    </row>
    <row r="27" spans="1:43" ht="15.75" customHeight="1" thickTop="1" thickBot="1">
      <c r="A27" s="110">
        <f>SUM(A16:A26)</f>
        <v>0</v>
      </c>
      <c r="B27" s="111">
        <f>SUM(B16:B26)</f>
        <v>0</v>
      </c>
      <c r="C27" s="108"/>
      <c r="E27" s="16" t="s">
        <v>115</v>
      </c>
      <c r="F27" s="37" t="s">
        <v>119</v>
      </c>
      <c r="G27" s="4"/>
      <c r="H27" s="15" t="s">
        <v>120</v>
      </c>
      <c r="I27" s="139">
        <v>141.65</v>
      </c>
      <c r="J27" s="75">
        <f>I27/F23*(IF(F24="Hourly",2080,IF(F24="Weekly",52,IF(F24="Bi-Weekly",26,IF(F24="Bi-Monthly",24,IF(F24="Monthly",12))))))</f>
        <v>306.90833333333336</v>
      </c>
      <c r="K27" s="76">
        <f>J27/12</f>
        <v>25.575694444444448</v>
      </c>
      <c r="L27" s="51"/>
      <c r="M27" s="16" t="s">
        <v>115</v>
      </c>
      <c r="N27" s="37" t="s">
        <v>119</v>
      </c>
      <c r="O27" s="4"/>
      <c r="P27" s="15" t="s">
        <v>120</v>
      </c>
      <c r="Q27" s="139"/>
      <c r="R27" s="75">
        <f>Q27/N23*(IF(N24="Hourly",2080,IF(N24="Weekly",52,IF(N24="Bi-Weekly",26,IF(N24="Bi-Monthly",24,IF(N24="Monthly",12))))))</f>
        <v>0</v>
      </c>
      <c r="S27" s="76">
        <f>R27/12</f>
        <v>0</v>
      </c>
      <c r="U27" s="16" t="s">
        <v>115</v>
      </c>
      <c r="V27" s="37" t="s">
        <v>150</v>
      </c>
      <c r="W27" s="4"/>
      <c r="X27" s="15" t="s">
        <v>120</v>
      </c>
      <c r="Y27" s="139"/>
      <c r="Z27" s="75">
        <f>Y27/V23*(IF(V24="Hourly",2080,IF(V24="Weekly",52,IF(V24="Bi-Weekly",26,IF(V24="Bi-Monthly",24,IF(V24="Monthly",12))))))</f>
        <v>0</v>
      </c>
      <c r="AA27" s="76">
        <f>Z27/12</f>
        <v>0</v>
      </c>
      <c r="AC27" s="16" t="s">
        <v>115</v>
      </c>
      <c r="AD27" s="37" t="s">
        <v>150</v>
      </c>
      <c r="AE27" s="4"/>
      <c r="AF27" s="15" t="s">
        <v>120</v>
      </c>
      <c r="AG27" s="139"/>
      <c r="AH27" s="75">
        <f>AG27/AD23*(IF(AD24="Hourly",2080,IF(AD24="Weekly",52,IF(AD24="Bi-Weekly",26,IF(AD24="Bi-Monthly",24,IF(AD24="Monthly",12))))))</f>
        <v>0</v>
      </c>
      <c r="AI27" s="76">
        <f>AH27/12</f>
        <v>0</v>
      </c>
      <c r="AK27" s="16" t="s">
        <v>115</v>
      </c>
      <c r="AL27" s="37" t="s">
        <v>150</v>
      </c>
      <c r="AM27" s="4"/>
      <c r="AN27" s="15" t="s">
        <v>120</v>
      </c>
      <c r="AO27" s="139"/>
      <c r="AP27" s="75">
        <f>AO27/AL23*(IF(AL24="Hourly",2080,IF(AL24="Weekly",52,IF(AL24="Bi-Weekly",26,IF(AL24="Bi-Monthly",24,IF(AL24="Monthly",12))))))</f>
        <v>0</v>
      </c>
      <c r="AQ27" s="76">
        <f>AP27/12</f>
        <v>0</v>
      </c>
    </row>
    <row r="28" spans="1:43" ht="17.25" customHeight="1">
      <c r="A28" s="103"/>
      <c r="B28" s="104"/>
      <c r="C28" s="105"/>
      <c r="E28" s="21" t="s">
        <v>121</v>
      </c>
      <c r="F28" s="147">
        <v>12</v>
      </c>
      <c r="G28" s="4"/>
      <c r="H28" s="52" t="s">
        <v>122</v>
      </c>
      <c r="I28" s="138"/>
      <c r="J28" s="79">
        <f>I28</f>
        <v>0</v>
      </c>
      <c r="K28" s="74">
        <f>J28/12</f>
        <v>0</v>
      </c>
      <c r="L28" s="51"/>
      <c r="M28" s="21" t="s">
        <v>121</v>
      </c>
      <c r="N28" s="147">
        <v>12</v>
      </c>
      <c r="O28" s="4"/>
      <c r="P28" s="52" t="s">
        <v>122</v>
      </c>
      <c r="Q28" s="138"/>
      <c r="R28" s="79">
        <f>Q28</f>
        <v>0</v>
      </c>
      <c r="S28" s="74">
        <f>R28/12</f>
        <v>0</v>
      </c>
      <c r="U28" s="21" t="s">
        <v>121</v>
      </c>
      <c r="V28" s="147">
        <v>12</v>
      </c>
      <c r="W28" s="4"/>
      <c r="X28" s="52" t="s">
        <v>122</v>
      </c>
      <c r="Y28" s="138"/>
      <c r="Z28" s="79">
        <f>Y28</f>
        <v>0</v>
      </c>
      <c r="AA28" s="74">
        <f>Z28/12</f>
        <v>0</v>
      </c>
      <c r="AC28" s="21" t="s">
        <v>121</v>
      </c>
      <c r="AD28" s="147">
        <v>12</v>
      </c>
      <c r="AE28" s="4"/>
      <c r="AF28" s="52" t="s">
        <v>122</v>
      </c>
      <c r="AG28" s="138"/>
      <c r="AH28" s="79">
        <f>AG28</f>
        <v>0</v>
      </c>
      <c r="AI28" s="74">
        <f>AH28/12</f>
        <v>0</v>
      </c>
      <c r="AK28" s="21" t="s">
        <v>121</v>
      </c>
      <c r="AL28" s="147">
        <v>12</v>
      </c>
      <c r="AM28" s="4"/>
      <c r="AN28" s="52" t="s">
        <v>122</v>
      </c>
      <c r="AO28" s="138"/>
      <c r="AP28" s="79">
        <f>AO28</f>
        <v>0</v>
      </c>
      <c r="AQ28" s="74">
        <f>AP28/12</f>
        <v>0</v>
      </c>
    </row>
    <row r="29" spans="1:43" ht="17.25" customHeight="1" thickBot="1">
      <c r="A29" s="103"/>
      <c r="B29" s="104"/>
      <c r="C29" s="105"/>
      <c r="E29" s="29" t="s">
        <v>123</v>
      </c>
      <c r="F29" s="148">
        <v>12</v>
      </c>
      <c r="G29" s="4"/>
      <c r="H29" s="15" t="s">
        <v>124</v>
      </c>
      <c r="I29" s="139"/>
      <c r="J29" s="75">
        <f>I29</f>
        <v>0</v>
      </c>
      <c r="K29" s="76">
        <f>J29/12</f>
        <v>0</v>
      </c>
      <c r="L29" s="51"/>
      <c r="M29" s="29" t="s">
        <v>123</v>
      </c>
      <c r="N29" s="148">
        <v>12</v>
      </c>
      <c r="O29" s="4"/>
      <c r="P29" s="15" t="s">
        <v>124</v>
      </c>
      <c r="Q29" s="139"/>
      <c r="R29" s="75">
        <f>Q29</f>
        <v>0</v>
      </c>
      <c r="S29" s="76">
        <f>R29/12</f>
        <v>0</v>
      </c>
      <c r="U29" s="29" t="s">
        <v>123</v>
      </c>
      <c r="V29" s="148">
        <v>12</v>
      </c>
      <c r="W29" s="4"/>
      <c r="X29" s="15" t="s">
        <v>124</v>
      </c>
      <c r="Y29" s="139"/>
      <c r="Z29" s="75">
        <f>Y29</f>
        <v>0</v>
      </c>
      <c r="AA29" s="76">
        <f>Z29/12</f>
        <v>0</v>
      </c>
      <c r="AC29" s="29" t="s">
        <v>123</v>
      </c>
      <c r="AD29" s="148">
        <v>12</v>
      </c>
      <c r="AE29" s="4"/>
      <c r="AF29" s="15" t="s">
        <v>124</v>
      </c>
      <c r="AG29" s="139"/>
      <c r="AH29" s="75">
        <f>AG29</f>
        <v>0</v>
      </c>
      <c r="AI29" s="76">
        <f>AH29/12</f>
        <v>0</v>
      </c>
      <c r="AK29" s="29" t="s">
        <v>123</v>
      </c>
      <c r="AL29" s="148">
        <v>12</v>
      </c>
      <c r="AM29" s="4"/>
      <c r="AN29" s="15" t="s">
        <v>124</v>
      </c>
      <c r="AO29" s="139"/>
      <c r="AP29" s="75">
        <f>AO29</f>
        <v>0</v>
      </c>
      <c r="AQ29" s="76">
        <f>AP29/12</f>
        <v>0</v>
      </c>
    </row>
    <row r="30" spans="1:43" ht="15.75" customHeight="1">
      <c r="A30" s="103"/>
      <c r="B30" s="104"/>
      <c r="C30" s="105"/>
      <c r="E30" s="262" t="s">
        <v>125</v>
      </c>
      <c r="F30" s="263"/>
      <c r="G30" s="4"/>
      <c r="H30" s="52" t="s">
        <v>126</v>
      </c>
      <c r="I30" s="138"/>
      <c r="J30" s="79">
        <f>I30</f>
        <v>0</v>
      </c>
      <c r="K30" s="74">
        <f>J30/12</f>
        <v>0</v>
      </c>
      <c r="L30" s="51"/>
      <c r="M30" s="116" t="s">
        <v>125</v>
      </c>
      <c r="O30" s="4"/>
      <c r="P30" s="52" t="s">
        <v>126</v>
      </c>
      <c r="Q30" s="138"/>
      <c r="R30" s="79">
        <f>Q30</f>
        <v>0</v>
      </c>
      <c r="S30" s="74">
        <f>R30/12</f>
        <v>0</v>
      </c>
      <c r="U30" s="26" t="s">
        <v>125</v>
      </c>
      <c r="W30" s="4"/>
      <c r="X30" s="52" t="s">
        <v>126</v>
      </c>
      <c r="Y30" s="138"/>
      <c r="Z30" s="79">
        <f>Y30</f>
        <v>0</v>
      </c>
      <c r="AA30" s="74">
        <f>Z30/12</f>
        <v>0</v>
      </c>
      <c r="AC30" s="26" t="s">
        <v>125</v>
      </c>
      <c r="AE30" s="4"/>
      <c r="AF30" s="52" t="s">
        <v>126</v>
      </c>
      <c r="AG30" s="138"/>
      <c r="AH30" s="79">
        <f>AG30</f>
        <v>0</v>
      </c>
      <c r="AI30" s="74">
        <f>AH30/12</f>
        <v>0</v>
      </c>
      <c r="AK30" s="26" t="s">
        <v>125</v>
      </c>
      <c r="AM30" s="4"/>
      <c r="AN30" s="52" t="s">
        <v>126</v>
      </c>
      <c r="AO30" s="138"/>
      <c r="AP30" s="79">
        <f>AO30</f>
        <v>0</v>
      </c>
      <c r="AQ30" s="74">
        <f>AP30/12</f>
        <v>0</v>
      </c>
    </row>
    <row r="31" spans="1:43" ht="15.75" customHeight="1">
      <c r="A31" s="103"/>
      <c r="B31" s="104"/>
      <c r="C31" s="105"/>
      <c r="E31" s="145" t="b">
        <v>0</v>
      </c>
      <c r="F31" s="146" t="b">
        <v>1</v>
      </c>
      <c r="G31" s="4"/>
      <c r="H31" s="17" t="s">
        <v>127</v>
      </c>
      <c r="I31" s="140"/>
      <c r="J31" s="141"/>
      <c r="K31" s="78">
        <f>J31/12</f>
        <v>0</v>
      </c>
      <c r="L31" s="51"/>
      <c r="M31" s="146" t="b">
        <v>0</v>
      </c>
      <c r="N31" s="146" t="b">
        <v>0</v>
      </c>
      <c r="O31" s="4"/>
      <c r="P31" s="17" t="s">
        <v>127</v>
      </c>
      <c r="Q31" s="140"/>
      <c r="R31" s="141"/>
      <c r="S31" s="78">
        <f>R31/12</f>
        <v>0</v>
      </c>
      <c r="U31" s="145" t="b">
        <v>0</v>
      </c>
      <c r="V31" s="146" t="b">
        <v>0</v>
      </c>
      <c r="W31" s="4"/>
      <c r="X31" s="17" t="s">
        <v>127</v>
      </c>
      <c r="Y31" s="140"/>
      <c r="Z31" s="141"/>
      <c r="AA31" s="78">
        <f>Z31/12</f>
        <v>0</v>
      </c>
      <c r="AC31" s="145" t="b">
        <v>0</v>
      </c>
      <c r="AD31" s="146" t="b">
        <v>0</v>
      </c>
      <c r="AE31" s="4"/>
      <c r="AF31" s="17" t="s">
        <v>127</v>
      </c>
      <c r="AG31" s="140"/>
      <c r="AH31" s="141"/>
      <c r="AI31" s="78">
        <f>AH31/12</f>
        <v>0</v>
      </c>
      <c r="AK31" s="145" t="b">
        <v>0</v>
      </c>
      <c r="AL31" s="146" t="b">
        <v>0</v>
      </c>
      <c r="AM31" s="4"/>
      <c r="AN31" s="17" t="s">
        <v>127</v>
      </c>
      <c r="AO31" s="140"/>
      <c r="AP31" s="141"/>
      <c r="AQ31" s="78">
        <f>AP31/12</f>
        <v>0</v>
      </c>
    </row>
    <row r="32" spans="1:43" ht="15.75" customHeight="1">
      <c r="A32" s="103"/>
      <c r="B32" s="104"/>
      <c r="C32" s="105"/>
      <c r="E32" s="145" t="b">
        <v>0</v>
      </c>
      <c r="F32" s="146" t="b">
        <v>1</v>
      </c>
      <c r="G32" s="4"/>
      <c r="H32" s="246" t="s">
        <v>128</v>
      </c>
      <c r="I32" s="247"/>
      <c r="J32" s="45" t="s">
        <v>129</v>
      </c>
      <c r="K32" s="162" t="s">
        <v>114</v>
      </c>
      <c r="L32" s="51"/>
      <c r="M32" s="146" t="b">
        <v>0</v>
      </c>
      <c r="N32" s="146" t="b">
        <v>0</v>
      </c>
      <c r="O32" s="4"/>
      <c r="P32" s="246" t="s">
        <v>128</v>
      </c>
      <c r="Q32" s="247"/>
      <c r="R32" s="164" t="s">
        <v>129</v>
      </c>
      <c r="S32" s="162" t="s">
        <v>114</v>
      </c>
      <c r="U32" s="145" t="b">
        <v>0</v>
      </c>
      <c r="V32" s="146" t="b">
        <v>0</v>
      </c>
      <c r="W32" s="4"/>
      <c r="X32" s="246" t="s">
        <v>128</v>
      </c>
      <c r="Y32" s="247"/>
      <c r="Z32" s="164" t="s">
        <v>114</v>
      </c>
      <c r="AA32" s="162" t="s">
        <v>114</v>
      </c>
      <c r="AC32" s="145" t="b">
        <v>0</v>
      </c>
      <c r="AD32" s="146" t="b">
        <v>0</v>
      </c>
      <c r="AE32" s="4"/>
      <c r="AF32" s="246" t="s">
        <v>128</v>
      </c>
      <c r="AG32" s="247"/>
      <c r="AH32" s="164" t="s">
        <v>114</v>
      </c>
      <c r="AI32" s="162" t="s">
        <v>114</v>
      </c>
      <c r="AK32" s="145" t="b">
        <v>0</v>
      </c>
      <c r="AL32" s="146" t="b">
        <v>0</v>
      </c>
      <c r="AM32" s="4"/>
      <c r="AN32" s="246" t="s">
        <v>128</v>
      </c>
      <c r="AO32" s="247"/>
      <c r="AP32" s="164" t="s">
        <v>114</v>
      </c>
      <c r="AQ32" s="162" t="s">
        <v>129</v>
      </c>
    </row>
    <row r="33" spans="1:43" ht="18.75" customHeight="1" thickBot="1">
      <c r="A33" s="103"/>
      <c r="B33" s="104"/>
      <c r="C33" s="105"/>
      <c r="E33" s="145" t="b">
        <v>0</v>
      </c>
      <c r="F33" s="146" t="b">
        <v>1</v>
      </c>
      <c r="G33" s="4"/>
      <c r="H33" s="248" t="s">
        <v>116</v>
      </c>
      <c r="I33" s="249"/>
      <c r="J33" s="22">
        <f>IF(J32="YTD Avg",J27,IF(J32="YTD + 1 Year AVG",((I27+J29)/(F23+IF(E33=TRUE,F28,IF(F24="Weekly",52,IF(F24="Bi-Weekly",26,IF(F24="Bi-Monthly",24,IF(F24="Monthly",12,1))))))*IF(F24="Weekly",52,IF(F24="Bi-Weekly",26,IF(F24="Bi-Monthly",24,IF(F24="Monthly",12,1))))),IF(J32="YTD + 2 Year Avg",((I27+J29+J30)/(F23+IF(E33=TRUE,F28,IF(F24="Weekly",52,IF(F24="Bi-Weekly",26,IF(F24="Bi-Monthly",24,IF(F24="Monthly",12,1)))))+IF(E34=TRUE,F29,IF(F24="Weekly",52,IF(F24="Bi-Weekly",26,IF(F24="Bi-Monthly",24,IF(F24="Monthly",12,1))))))*IF(F24="Weekly",52,IF(F24="Bi-Weekly",26,IF(F24="Bi-Monthly",24,IF(F24="Monthly",12,1))))),IF(J32="Lump Sum",J28,IF(J32="Lump + YTD Avg",J28+J27,IF(J32="Lump + YTD + 1 Yr Prior",J27+J29+J28,IF(J32="Lump + YTD + 2 Yr Prior",J27+J28+J30,IF(J32="2 Year Avg",AVERAGE(J29:J30),IF(J32="Freetyping", J31,0)))))))))</f>
        <v>306.90833333333336</v>
      </c>
      <c r="K33" s="23">
        <f>IF(K32="YTD Avg",J27,IF(K32="YTD + 1 Year AVG",((I27+J29)/(F23+IF(E33=TRUE,F28,IF(F24="Weekly",52,IF(F24="Bi-Weekly",26,IF(F24="Bi-Monthly",24,IF(F24="Monthly",12,1))))))*IF(F24="Weekly",52,IF(F24="Bi-Weekly",26,IF(F24="Bi-Monthly",24,IF(F24="Monthly",12,1))))),IF(K32="YTD + 2 Year Avg",((I27+J29+J30)/(F23+IF(E33=TRUE,F28,IF(F24="Weekly",52,IF(F24="Bi-Weekly",26,IF(F24="Bi-Monthly",24,IF(F24="Monthly",12,"Error")))))+IF(E34=TRUE,F29,IF(F24="Weekly",52,IF(F24="Bi-Weekly",26,IF(F24="Bi-Monthly",24,IF(F24="Monthly",12,1))))))*IF(F24="Weekly",52,IF(F24="Bi-Weekly",26,IF(F24="Bi-Monthly",24,IF(F24="Monthly",12,1))))),IF(K32="Lump Sum",J28,IF(K32="Lump + YTD Avg",J28+J27,IF(K32="Lump + YTD + 1 Yr Prior",(J27+J29+J28)/2,IF(K32="Lump + YTD + 2 Yr Prior",(J27+J28+J30)/3,IF(K32="2 Year Avg",AVERAGE(J29:J30),IF(K32="Freetyping",J31,0)))))))))/12</f>
        <v>0</v>
      </c>
      <c r="L33" s="51"/>
      <c r="M33" s="146" t="b">
        <v>0</v>
      </c>
      <c r="N33" s="146" t="b">
        <v>0</v>
      </c>
      <c r="O33" s="4"/>
      <c r="P33" s="248" t="s">
        <v>116</v>
      </c>
      <c r="Q33" s="249"/>
      <c r="R33" s="22">
        <f>IF(R32="YTD Avg",R27,IF(R32="YTD + 1 Year AVG",((Q27+R29)/(N23+IF(M33=TRUE,N28,IF(N24="Weekly",52,IF(N24="Bi-Weekly",26,IF(N24="Bi-Monthly",24,IF(N24="Monthly",12,1))))))*IF(N24="Weekly",52,IF(N24="Bi-Weekly",26,IF(N24="Bi-Monthly",24,IF(N24="Monthly",12,1))))),IF(R32="YTD + 2 Year Avg",((Q27+R29+R30)/(N23+IF(M33=TRUE,N28,IF(N24="Weekly",52,IF(N24="Bi-Weekly",26,IF(N24="Bi-Monthly",24,IF(N24="Monthly",12,1)))))+IF(M34=TRUE,N29,IF(N24="Weekly",52,IF(N24="Bi-Weekly",26,IF(N24="Bi-Monthly",24,IF(N24="Monthly",12,1))))))*IF(N24="Weekly",52,IF(N24="Bi-Weekly",26,IF(N24="Bi-Monthly",24,IF(N24="Monthly",12,1))))),IF(R32="Lump Sum",R28,IF(R32="Lump + YTD Avg",R28+R27,IF(R32="Lump + YTD + 1 Yr Prior",R27+R29+R28,IF(R32="Lump + YTD + 2 Yr Prior",R27+R28+R30,IF(R32="2 Year Avg",AVERAGE(R29:R30),IF(R32="Freetyping", R31,0)))))))))</f>
        <v>0</v>
      </c>
      <c r="S33" s="23">
        <f>IF(S32="YTD Avg",R27,IF(S32="YTD + 1 Year AVG",((Q27+R29)/(N23+IF(M33=TRUE,N28,IF(N24="Weekly",52,IF(N24="Bi-Weekly",26,IF(N24="Bi-Monthly",24,IF(N24="Monthly",12,1))))))*IF(N24="Weekly",52,IF(N24="Bi-Weekly",26,IF(N24="Bi-Monthly",24,IF(N24="Monthly",12,1))))),IF(S32="YTD + 2 Year Avg",((Q27+R29+R30)/(N23+IF(M33=TRUE,N28,IF(N24="Weekly",52,IF(N24="Bi-Weekly",26,IF(N24="Bi-Monthly",24,IF(N24="Monthly",12,"Error")))))+IF(M34=TRUE,N29,IF(N24="Weekly",52,IF(N24="Bi-Weekly",26,IF(N24="Bi-Monthly",24,IF(N24="Monthly",12,1))))))*IF(N24="Weekly",52,IF(N24="Bi-Weekly",26,IF(N24="Bi-Monthly",24,IF(N24="Monthly",12,1))))),IF(S32="Lump Sum",R28,IF(S32="Lump + YTD Avg",R28+R27,IF(S32="Lump + YTD + 1 Yr Prior",(R27+R29+R28)/2,IF(S32="Lump + YTD + 2 Yr Prior",(R27+R28+R30)/3,IF(S32="2 Year Avg",AVERAGE(R29:R30),IF(S32="Freetyping",R31,0)))))))))/12</f>
        <v>0</v>
      </c>
      <c r="U33" s="145" t="b">
        <v>0</v>
      </c>
      <c r="V33" s="146" t="b">
        <v>0</v>
      </c>
      <c r="W33" s="4"/>
      <c r="X33" s="248" t="s">
        <v>116</v>
      </c>
      <c r="Y33" s="249"/>
      <c r="Z33" s="22">
        <f>IF(Z32="YTD Avg",Z27,IF(Z32="YTD + 1 Year AVG",((Y27+Z29)/(V23+IF(U33=TRUE,V28,IF(V24="Weekly",52,IF(V24="Bi-Weekly",26,IF(V24="Bi-Monthly",24,IF(V24="Monthly",12,1))))))*IF(V24="Weekly",52,IF(V24="Bi-Weekly",26,IF(V24="Bi-Monthly",24,IF(V24="Monthly",12,1))))),IF(Z32="YTD + 2 Year Avg",((Y27+Z29+Z30)/(V23+IF(U33=TRUE,V28,IF(V24="Weekly",52,IF(V24="Bi-Weekly",26,IF(V24="Bi-Monthly",24,IF(V24="Monthly",12,1)))))+IF(U34=TRUE,V29,IF(V24="Weekly",52,IF(V24="Bi-Weekly",26,IF(V24="Bi-Monthly",24,IF(V24="Monthly",12,1))))))*IF(V24="Weekly",52,IF(V24="Bi-Weekly",26,IF(V24="Bi-Monthly",24,IF(V24="Monthly",12,1))))),IF(Z32="Lump Sum",Z28,IF(Z32="Lump + YTD Avg",Z28+Z27,IF(Z32="Lump + YTD + 1 Yr Prior",Z27+Z29+Z28,IF(Z32="Lump + YTD + 2 Yr Prior",Z27+Z28+Z30,IF(Z32="2 Year Avg",AVERAGE(Z29:Z30),IF(Z32="Freetyping", Z31,0)))))))))</f>
        <v>0</v>
      </c>
      <c r="AA33" s="23">
        <f>IF(AA32="YTD Avg",Z27,IF(AA32="YTD + 1 Year AVG",((Y27+Z29)/(V23+IF(U33=TRUE,V28,IF(V24="Weekly",52,IF(V24="Bi-Weekly",26,IF(V24="Bi-Monthly",24,IF(V24="Monthly",12,1))))))*IF(V24="Weekly",52,IF(V24="Bi-Weekly",26,IF(V24="Bi-Monthly",24,IF(V24="Monthly",12,1))))),IF(AA32="YTD + 2 Year Avg",((Y27+Z29+Z30)/(V23+IF(U33=TRUE,V28,IF(V24="Weekly",52,IF(V24="Bi-Weekly",26,IF(V24="Bi-Monthly",24,IF(V24="Monthly",12,"Error")))))+IF(U34=TRUE,V29,IF(V24="Weekly",52,IF(V24="Bi-Weekly",26,IF(V24="Bi-Monthly",24,IF(V24="Monthly",12,1))))))*IF(V24="Weekly",52,IF(V24="Bi-Weekly",26,IF(V24="Bi-Monthly",24,IF(V24="Monthly",12,1))))),IF(AA32="Lump Sum",Z28,IF(AA32="Lump + YTD Avg",Z28+Z27,IF(AA32="Lump + YTD + 1 Yr Prior",(Z27+Z29+Z28)/2,IF(AA32="Lump + YTD + 2 Yr Prior",(Z27+Z28+Z30)/3,IF(AA32="2 Year Avg",AVERAGE(Z29:Z30),IF(AA32="Freetyping",Z31,0)))))))))/12</f>
        <v>0</v>
      </c>
      <c r="AC33" s="145" t="b">
        <v>0</v>
      </c>
      <c r="AD33" s="146" t="b">
        <v>0</v>
      </c>
      <c r="AE33" s="4"/>
      <c r="AF33" s="248" t="s">
        <v>116</v>
      </c>
      <c r="AG33" s="249"/>
      <c r="AH33" s="22">
        <f>IF(AH32="YTD Avg",AH27,IF(AH32="YTD + 1 Year AVG",((AG27+AH29)/(AD23+IF(AC33=TRUE,AD28,IF(AD24="Weekly",52,IF(AD24="Bi-Weekly",26,IF(AD24="Bi-Monthly",24,IF(AD24="Monthly",12,1))))))*IF(AD24="Weekly",52,IF(AD24="Bi-Weekly",26,IF(AD24="Bi-Monthly",24,IF(AD24="Monthly",12,1))))),IF(AH32="YTD + 2 Year Avg",((AG27+AH29+AH30)/(AD23+IF(AC33=TRUE,AD28,IF(AD24="Weekly",52,IF(AD24="Bi-Weekly",26,IF(AD24="Bi-Monthly",24,IF(AD24="Monthly",12,1)))))+IF(AC34=TRUE,AD29,IF(AD24="Weekly",52,IF(AD24="Bi-Weekly",26,IF(AD24="Bi-Monthly",24,IF(AD24="Monthly",12,1))))))*IF(AD24="Weekly",52,IF(AD24="Bi-Weekly",26,IF(AD24="Bi-Monthly",24,IF(AD24="Monthly",12,1))))),IF(AH32="Lump Sum",AH28,IF(AH32="Lump + YTD Avg",AH28+AH27,IF(AH32="Lump + YTD + 1 Yr Prior",AH27+AH29+AH28,IF(AH32="Lump + YTD + 2 Yr Prior",AH27+AH28+AH30,IF(AH32="2 Year Avg",AVERAGE(AH29:AH30),IF(AH32="Freetyping", AH31,0)))))))))</f>
        <v>0</v>
      </c>
      <c r="AI33" s="23">
        <f>IF(AI32="YTD Avg",AH27,IF(AI32="YTD + 1 Year AVG",((AG27+AH29)/(AD23+IF(AC33=TRUE,AD28,IF(AD24="Weekly",52,IF(AD24="Bi-Weekly",26,IF(AD24="Bi-Monthly",24,IF(AD24="Monthly",12,1))))))*IF(AD24="Weekly",52,IF(AD24="Bi-Weekly",26,IF(AD24="Bi-Monthly",24,IF(AD24="Monthly",12,1))))),IF(AI32="YTD + 2 Year Avg",((AG27+AH29+AH30)/(AD23+IF(AC33=TRUE,AD28,IF(AD24="Weekly",52,IF(AD24="Bi-Weekly",26,IF(AD24="Bi-Monthly",24,IF(AD24="Monthly",12,"Error")))))+IF(AC34=TRUE,AD29,IF(AD24="Weekly",52,IF(AD24="Bi-Weekly",26,IF(AD24="Bi-Monthly",24,IF(AD24="Monthly",12,1))))))*IF(AD24="Weekly",52,IF(AD24="Bi-Weekly",26,IF(AD24="Bi-Monthly",24,IF(AD24="Monthly",12,1))))),IF(AI32="Lump Sum",AH28,IF(AI32="Lump + YTD Avg",AH28+AH27,IF(AI32="Lump + YTD + 1 Yr Prior",(AH27+AH29+AH28)/2,IF(AI32="Lump + YTD + 2 Yr Prior",(AH27+AH28+AH30)/3,IF(AI32="2 Year Avg",AVERAGE(AH29:AH30),IF(AI32="Freetyping",AH31,0)))))))))/12</f>
        <v>0</v>
      </c>
      <c r="AK33" s="145" t="b">
        <v>0</v>
      </c>
      <c r="AL33" s="146" t="b">
        <v>0</v>
      </c>
      <c r="AM33" s="4"/>
      <c r="AN33" s="248" t="s">
        <v>116</v>
      </c>
      <c r="AO33" s="249"/>
      <c r="AP33" s="22">
        <f>IF(AP32="YTD Avg",AP27,IF(AP32="YTD + 1 Year AVG",((AO27+AP29)/(AL23+IF(AK33=TRUE,AL28,IF(AL24="Weekly",52,IF(AL24="Bi-Weekly",26,IF(AL24="Bi-Monthly",24,IF(AL24="Monthly",12,1))))))*IF(AL24="Weekly",52,IF(AL24="Bi-Weekly",26,IF(AL24="Bi-Monthly",24,IF(AL24="Monthly",12,1))))),IF(AP32="YTD + 2 Year Avg",((AO27+AP29+AP30)/(AL23+IF(AK33=TRUE,AL28,IF(AL24="Weekly",52,IF(AL24="Bi-Weekly",26,IF(AL24="Bi-Monthly",24,IF(AL24="Monthly",12,1)))))+IF(AK34=TRUE,AL29,IF(AL24="Weekly",52,IF(AL24="Bi-Weekly",26,IF(AL24="Bi-Monthly",24,IF(AL24="Monthly",12,1))))))*IF(AL24="Weekly",52,IF(AL24="Bi-Weekly",26,IF(AL24="Bi-Monthly",24,IF(AL24="Monthly",12,1))))),IF(AP32="Lump Sum",AP28,IF(AP32="Lump + YTD Avg",AP28+AP27,IF(AP32="Lump + YTD + 1 Yr Prior",AP27+AP29+AP28,IF(AP32="Lump + YTD + 2 Yr Prior",AP27+AP28+AP30,IF(AP32="2 Year Avg",AVERAGE(AP29:AP30),IF(AP32="Freetyping", AP31,0)))))))))</f>
        <v>0</v>
      </c>
      <c r="AQ33" s="23">
        <f>IF(AQ32="YTD Avg",AP27,IF(AQ32="YTD + 1 Year AVG",((AO27+AP29)/(AL23+IF(AK33=TRUE,AL28,IF(AL24="Weekly",52,IF(AL24="Bi-Weekly",26,IF(AL24="Bi-Monthly",24,IF(AL24="Monthly",12,1))))))*IF(AL24="Weekly",52,IF(AL24="Bi-Weekly",26,IF(AL24="Bi-Monthly",24,IF(AL24="Monthly",12,1))))),IF(AQ32="YTD + 2 Year Avg",((AO27+AP29+AP30)/(AL23+IF(AK33=TRUE,AL28,IF(AL24="Weekly",52,IF(AL24="Bi-Weekly",26,IF(AL24="Bi-Monthly",24,IF(AL24="Monthly",12,"Error")))))+IF(AK34=TRUE,AL29,IF(AL24="Weekly",52,IF(AL24="Bi-Weekly",26,IF(AL24="Bi-Monthly",24,IF(AL24="Monthly",12,1))))))*IF(AL24="Weekly",52,IF(AL24="Bi-Weekly",26,IF(AL24="Bi-Monthly",24,IF(AL24="Monthly",12,1))))),IF(AQ32="Lump Sum",AP28,IF(AQ32="Lump + YTD Avg",AP28+AP27,IF(AQ32="Lump + YTD + 1 Yr Prior",(AP27+AP29+AP28)/2,IF(AQ32="Lump + YTD + 2 Yr Prior",(AP27+AP28+AP30)/3,IF(AQ32="2 Year Avg",AVERAGE(AP29:AP30),IF(AQ32="Freetyping",AP31,0)))))))))/12</f>
        <v>0</v>
      </c>
    </row>
    <row r="34" spans="1:43" ht="19.5" thickBot="1">
      <c r="A34" s="103"/>
      <c r="B34" s="104"/>
      <c r="C34" s="105"/>
      <c r="E34" s="145" t="b">
        <v>0</v>
      </c>
      <c r="F34" s="146" t="b">
        <v>0</v>
      </c>
      <c r="G34" s="4"/>
      <c r="J34" s="38"/>
      <c r="K34" s="118"/>
      <c r="L34" s="8"/>
      <c r="M34" s="146" t="b">
        <v>0</v>
      </c>
      <c r="N34" s="146" t="b">
        <v>0</v>
      </c>
      <c r="O34" s="4"/>
      <c r="R34" s="38"/>
      <c r="S34" s="118"/>
      <c r="U34" s="145" t="b">
        <v>0</v>
      </c>
      <c r="V34" s="146" t="b">
        <v>0</v>
      </c>
      <c r="W34" s="4"/>
      <c r="Z34" s="38"/>
      <c r="AA34" s="39"/>
      <c r="AC34" s="145" t="b">
        <v>0</v>
      </c>
      <c r="AD34" s="146" t="b">
        <v>0</v>
      </c>
      <c r="AE34" s="4"/>
      <c r="AH34" s="38"/>
      <c r="AI34" s="39"/>
      <c r="AK34" s="145" t="b">
        <v>0</v>
      </c>
      <c r="AL34" s="146" t="b">
        <v>0</v>
      </c>
      <c r="AM34" s="4"/>
      <c r="AP34" s="38"/>
      <c r="AQ34" s="39"/>
    </row>
    <row r="35" spans="1:43" ht="18.75">
      <c r="A35" s="103"/>
      <c r="B35" s="104"/>
      <c r="C35" s="105"/>
      <c r="E35" s="145"/>
      <c r="F35" s="146" t="b">
        <v>0</v>
      </c>
      <c r="G35" s="4"/>
      <c r="H35" s="259" t="s">
        <v>151</v>
      </c>
      <c r="I35" s="260"/>
      <c r="J35" s="260"/>
      <c r="K35" s="261"/>
      <c r="L35" s="51"/>
      <c r="M35" s="146"/>
      <c r="N35" s="146" t="b">
        <v>0</v>
      </c>
      <c r="O35" s="4"/>
      <c r="P35" s="259" t="s">
        <v>130</v>
      </c>
      <c r="Q35" s="260"/>
      <c r="R35" s="260"/>
      <c r="S35" s="261"/>
      <c r="U35" s="145"/>
      <c r="V35" s="146" t="b">
        <v>0</v>
      </c>
      <c r="W35" s="4"/>
      <c r="X35" s="259" t="s">
        <v>130</v>
      </c>
      <c r="Y35" s="260"/>
      <c r="Z35" s="260"/>
      <c r="AA35" s="261"/>
      <c r="AC35" s="145"/>
      <c r="AD35" s="146" t="b">
        <v>0</v>
      </c>
      <c r="AE35" s="4"/>
      <c r="AF35" s="259" t="s">
        <v>130</v>
      </c>
      <c r="AG35" s="260"/>
      <c r="AH35" s="260"/>
      <c r="AI35" s="261"/>
      <c r="AK35" s="145"/>
      <c r="AL35" s="146" t="b">
        <v>0</v>
      </c>
      <c r="AM35" s="4"/>
      <c r="AN35" s="259" t="s">
        <v>130</v>
      </c>
      <c r="AO35" s="260"/>
      <c r="AP35" s="260"/>
      <c r="AQ35" s="261"/>
    </row>
    <row r="36" spans="1:43" ht="18.75" customHeight="1">
      <c r="A36" s="103"/>
      <c r="B36" s="104"/>
      <c r="C36" s="105"/>
      <c r="E36" s="153"/>
      <c r="F36" s="146" t="b">
        <v>0</v>
      </c>
      <c r="G36" s="4"/>
      <c r="H36" s="53" t="s">
        <v>131</v>
      </c>
      <c r="I36" s="142">
        <v>1490</v>
      </c>
      <c r="J36" s="81">
        <f>I36/F23*(IF(F24="Hourly",2080,IF(F24="Weekly",52,IF(F24="Bi-Weekly",26,IF(F24="Bi-Monthly",24,IF(F24="Monthly",12))))))</f>
        <v>3228.3333333333335</v>
      </c>
      <c r="K36" s="82">
        <f>J36/12</f>
        <v>269.02777777777777</v>
      </c>
      <c r="L36" s="51"/>
      <c r="M36" s="149"/>
      <c r="N36" s="146" t="b">
        <v>0</v>
      </c>
      <c r="O36" s="4"/>
      <c r="P36" s="53" t="s">
        <v>131</v>
      </c>
      <c r="Q36" s="142"/>
      <c r="R36" s="81">
        <f>Q36/N23*(IF(N24="Hourly",2080,IF(N24="Weekly",52,IF(N24="Bi-Weekly",26,IF(N24="Bi-Monthly",24,IF(N24="Monthly",12))))))</f>
        <v>0</v>
      </c>
      <c r="S36" s="82">
        <f>R36/12</f>
        <v>0</v>
      </c>
      <c r="U36" s="153"/>
      <c r="V36" s="146" t="b">
        <v>0</v>
      </c>
      <c r="W36" s="4"/>
      <c r="X36" s="53" t="s">
        <v>131</v>
      </c>
      <c r="Y36" s="142"/>
      <c r="Z36" s="81">
        <f>Y36/V23*(IF(V24="Hourly",2080,IF(V24="Weekly",52,IF(V24="Bi-Weekly",26,IF(V24="Bi-Monthly",24,IF(V24="Monthly",12))))))</f>
        <v>0</v>
      </c>
      <c r="AA36" s="82">
        <f>Z36/12</f>
        <v>0</v>
      </c>
      <c r="AC36" s="153"/>
      <c r="AD36" s="146" t="b">
        <v>0</v>
      </c>
      <c r="AE36" s="4"/>
      <c r="AF36" s="53" t="s">
        <v>131</v>
      </c>
      <c r="AG36" s="142"/>
      <c r="AH36" s="81">
        <f>AG36/AD23*(IF(AD24="Hourly",2080,IF(AD24="Weekly",52,IF(AD24="Bi-Weekly",26,IF(AD24="Bi-Monthly",24,IF(AD24="Monthly",12))))))</f>
        <v>0</v>
      </c>
      <c r="AI36" s="82">
        <f>AH36/12</f>
        <v>0</v>
      </c>
      <c r="AK36" s="153"/>
      <c r="AL36" s="146" t="b">
        <v>0</v>
      </c>
      <c r="AM36" s="4"/>
      <c r="AN36" s="53" t="s">
        <v>131</v>
      </c>
      <c r="AO36" s="142"/>
      <c r="AP36" s="81">
        <f>AO36/AL23*(IF(AL24="Hourly",2080,IF(AL24="Weekly",52,IF(AL24="Bi-Weekly",26,IF(AL24="Bi-Monthly",24,IF(AL24="Monthly",12))))))</f>
        <v>0</v>
      </c>
      <c r="AQ36" s="82">
        <f>AP36/12</f>
        <v>0</v>
      </c>
    </row>
    <row r="37" spans="1:43" ht="15.75" customHeight="1">
      <c r="A37" s="103"/>
      <c r="B37" s="104"/>
      <c r="C37" s="105"/>
      <c r="E37" s="153"/>
      <c r="F37" s="146" t="b">
        <v>0</v>
      </c>
      <c r="G37" s="4"/>
      <c r="H37" s="15" t="s">
        <v>132</v>
      </c>
      <c r="I37" s="139"/>
      <c r="J37" s="75">
        <f>I37</f>
        <v>0</v>
      </c>
      <c r="K37" s="76">
        <f>J37/12</f>
        <v>0</v>
      </c>
      <c r="L37" s="51"/>
      <c r="M37" s="149"/>
      <c r="N37" s="146" t="b">
        <v>1</v>
      </c>
      <c r="O37" s="4"/>
      <c r="P37" s="15" t="s">
        <v>132</v>
      </c>
      <c r="Q37" s="139"/>
      <c r="R37" s="75">
        <f>Q37</f>
        <v>0</v>
      </c>
      <c r="S37" s="76">
        <f>R37/12</f>
        <v>0</v>
      </c>
      <c r="U37" s="153"/>
      <c r="V37" s="146" t="b">
        <v>0</v>
      </c>
      <c r="W37" s="4"/>
      <c r="X37" s="15" t="s">
        <v>132</v>
      </c>
      <c r="Y37" s="139"/>
      <c r="Z37" s="75">
        <f>Y37</f>
        <v>0</v>
      </c>
      <c r="AA37" s="76">
        <f>Z37/12</f>
        <v>0</v>
      </c>
      <c r="AC37" s="153"/>
      <c r="AD37" s="146" t="b">
        <v>1</v>
      </c>
      <c r="AE37" s="4"/>
      <c r="AF37" s="15" t="s">
        <v>132</v>
      </c>
      <c r="AG37" s="139"/>
      <c r="AH37" s="75">
        <f>AG37</f>
        <v>0</v>
      </c>
      <c r="AI37" s="76">
        <f>AH37/12</f>
        <v>0</v>
      </c>
      <c r="AK37" s="153"/>
      <c r="AL37" s="146" t="b">
        <v>0</v>
      </c>
      <c r="AM37" s="4"/>
      <c r="AN37" s="15" t="s">
        <v>132</v>
      </c>
      <c r="AO37" s="139"/>
      <c r="AP37" s="75">
        <f>AO37</f>
        <v>0</v>
      </c>
      <c r="AQ37" s="76">
        <f>AP37/12</f>
        <v>0</v>
      </c>
    </row>
    <row r="38" spans="1:43" ht="15.75" customHeight="1">
      <c r="A38" s="103"/>
      <c r="B38" s="104"/>
      <c r="C38" s="105"/>
      <c r="E38" s="154"/>
      <c r="F38" s="150"/>
      <c r="G38" s="4"/>
      <c r="H38" s="52" t="s">
        <v>133</v>
      </c>
      <c r="I38" s="138"/>
      <c r="J38" s="79">
        <f>I38</f>
        <v>0</v>
      </c>
      <c r="K38" s="74">
        <f>J38/12</f>
        <v>0</v>
      </c>
      <c r="L38" s="51"/>
      <c r="N38" s="65"/>
      <c r="O38" s="4"/>
      <c r="P38" s="52" t="s">
        <v>133</v>
      </c>
      <c r="Q38" s="138"/>
      <c r="R38" s="79">
        <f>Q38</f>
        <v>0</v>
      </c>
      <c r="S38" s="74">
        <f>R38/12</f>
        <v>0</v>
      </c>
      <c r="U38" s="51"/>
      <c r="V38" s="65"/>
      <c r="W38" s="4"/>
      <c r="X38" s="52" t="s">
        <v>133</v>
      </c>
      <c r="Y38" s="138"/>
      <c r="Z38" s="79">
        <f>Y38</f>
        <v>0</v>
      </c>
      <c r="AA38" s="74">
        <f>Z38/12</f>
        <v>0</v>
      </c>
      <c r="AC38" s="51"/>
      <c r="AE38" s="4"/>
      <c r="AF38" s="52" t="s">
        <v>133</v>
      </c>
      <c r="AG38" s="138"/>
      <c r="AH38" s="79">
        <f>AG38</f>
        <v>0</v>
      </c>
      <c r="AI38" s="74">
        <f>AH38/12</f>
        <v>0</v>
      </c>
      <c r="AK38" s="51"/>
      <c r="AM38" s="4"/>
      <c r="AN38" s="52" t="s">
        <v>133</v>
      </c>
      <c r="AO38" s="138"/>
      <c r="AP38" s="79">
        <f>AO38</f>
        <v>0</v>
      </c>
      <c r="AQ38" s="74">
        <f>AP38/12</f>
        <v>0</v>
      </c>
    </row>
    <row r="39" spans="1:43" ht="16.5" customHeight="1" thickBot="1">
      <c r="A39" s="103"/>
      <c r="B39" s="104"/>
      <c r="C39" s="105"/>
      <c r="E39" s="51"/>
      <c r="G39" s="4"/>
      <c r="H39" s="17" t="s">
        <v>134</v>
      </c>
      <c r="I39" s="140"/>
      <c r="J39" s="141"/>
      <c r="K39" s="78">
        <f>J39/12</f>
        <v>0</v>
      </c>
      <c r="L39" s="51"/>
      <c r="M39" s="7"/>
      <c r="O39" s="4"/>
      <c r="P39" s="17" t="s">
        <v>134</v>
      </c>
      <c r="Q39" s="140"/>
      <c r="R39" s="141"/>
      <c r="S39" s="78">
        <f>R39/12</f>
        <v>0</v>
      </c>
      <c r="U39" s="51"/>
      <c r="W39" s="4"/>
      <c r="X39" s="17" t="s">
        <v>134</v>
      </c>
      <c r="Y39" s="140"/>
      <c r="Z39" s="141"/>
      <c r="AA39" s="78">
        <f>Z39/12</f>
        <v>0</v>
      </c>
      <c r="AC39" s="51"/>
      <c r="AE39" s="4"/>
      <c r="AF39" s="17" t="s">
        <v>134</v>
      </c>
      <c r="AG39" s="140"/>
      <c r="AH39" s="141"/>
      <c r="AI39" s="78">
        <f>AH39/12</f>
        <v>0</v>
      </c>
      <c r="AK39" s="51"/>
      <c r="AM39" s="4"/>
      <c r="AN39" s="17" t="s">
        <v>134</v>
      </c>
      <c r="AO39" s="140"/>
      <c r="AP39" s="141"/>
      <c r="AQ39" s="78">
        <f>AP39/12</f>
        <v>0</v>
      </c>
    </row>
    <row r="40" spans="1:43" ht="18.75">
      <c r="A40" s="103"/>
      <c r="B40" s="104"/>
      <c r="C40" s="105"/>
      <c r="E40" s="234" t="s">
        <v>135</v>
      </c>
      <c r="F40" s="235"/>
      <c r="G40" s="4"/>
      <c r="H40" s="246" t="s">
        <v>128</v>
      </c>
      <c r="I40" s="247"/>
      <c r="J40" s="45" t="s">
        <v>129</v>
      </c>
      <c r="K40" s="163" t="s">
        <v>114</v>
      </c>
      <c r="L40" s="51"/>
      <c r="M40" s="234" t="s">
        <v>135</v>
      </c>
      <c r="N40" s="235"/>
      <c r="O40" s="4"/>
      <c r="P40" s="246" t="s">
        <v>128</v>
      </c>
      <c r="Q40" s="247"/>
      <c r="R40" s="164" t="s">
        <v>129</v>
      </c>
      <c r="S40" s="163" t="s">
        <v>114</v>
      </c>
      <c r="U40" s="234" t="s">
        <v>135</v>
      </c>
      <c r="V40" s="235"/>
      <c r="W40" s="4"/>
      <c r="X40" s="246" t="s">
        <v>128</v>
      </c>
      <c r="Y40" s="247"/>
      <c r="Z40" s="164" t="s">
        <v>114</v>
      </c>
      <c r="AA40" s="163" t="s">
        <v>114</v>
      </c>
      <c r="AC40" s="234" t="s">
        <v>135</v>
      </c>
      <c r="AD40" s="235"/>
      <c r="AE40" s="4"/>
      <c r="AF40" s="246" t="s">
        <v>128</v>
      </c>
      <c r="AG40" s="247"/>
      <c r="AH40" s="164" t="s">
        <v>114</v>
      </c>
      <c r="AI40" s="163" t="s">
        <v>114</v>
      </c>
      <c r="AK40" s="234" t="s">
        <v>135</v>
      </c>
      <c r="AL40" s="235"/>
      <c r="AM40" s="4"/>
      <c r="AN40" s="246" t="s">
        <v>128</v>
      </c>
      <c r="AO40" s="247"/>
      <c r="AP40" s="164" t="s">
        <v>114</v>
      </c>
      <c r="AQ40" s="163" t="s">
        <v>114</v>
      </c>
    </row>
    <row r="41" spans="1:43" ht="16.5" customHeight="1" thickBot="1">
      <c r="A41" s="103"/>
      <c r="B41" s="104"/>
      <c r="C41" s="105"/>
      <c r="E41" s="27" t="s">
        <v>136</v>
      </c>
      <c r="F41" s="152"/>
      <c r="G41" s="4"/>
      <c r="H41" s="248" t="s">
        <v>116</v>
      </c>
      <c r="I41" s="249"/>
      <c r="J41" s="22">
        <f>IF(J40="YTD Avg",J36,IF(J40="YTD + 1 Year AVG",(I36+J37)/(F23+IF(E33=TRUE,F28,IF(F24="Weekly",52,IF(F24="Bi-Weekly",26,IF(F24="Bi-Monthly",24,IF(F24="Monthly",12,1))))))*IF(F24="Weekly",52,IF(F24="Bi-Weekly",26,IF(F24="Bi-Monthly",24,IF(F24="Monthly",12,1)))),IF(J40="YTD + 2 Year Avg",(I36+J37+J38)/(F23+IF(E33=TRUE,F28,IF(F24="Weekly",52,IF(F24="Bi-Weekly",26,IF(F24="Bi-Monthly",24,IF(F24="Monthly",12,1)))))+IF(E34=TRUE,F29,IF(F24="Weekly",52,IF(F24="Bi-Weekly",26,IF(F24="Bi-Monthly",24,IF(F24="Monthly",12,1))))))*IF(F24="Weekly",52,IF(F24="Bi-Weekly",26,IF(F24="Bi-Monthly",24,IF(F24="Monthly",12,1)))),IF(J40="2 Year Avg",AVERAGE(J37:J38),IF(J40="Freetyping",J39,0)))))</f>
        <v>3228.3333333333335</v>
      </c>
      <c r="K41" s="23">
        <f>IF(K40="YTD Avg",J36,IF(K40="YTD + 1 Year AVG",(I36+J37)/(F23+IF(E33=TRUE,F28,IF(F24="Weekly",52,IF(F24="Bi-Weekly",26,IF(F24="Bi-Monthly",24,IF(F24="Monthly",12,1))))))*IF(F24="Weekly",52,IF(F24="Bi-Weekly",26,IF(F24="Bi-Monthly",24,IF(F24="Monthly",12,1)))),IF(K40="YTD + 2 Year Avg",(I36+J37+J38)/(F23+IF(E33=TRUE,F28,IF(F24="Weekly",52,IF(F24="Bi-Weekly",26,IF(F24="Bi-Monthly",24,IF(F24="Monthly",12,1)))))+IF(E34=TRUE,F29,IF(F24="Weekly",52,IF(F24="Bi-Weekly",26,IF(F24="Bi-Monthly",24,IF(F24="Monthly",12,1))))))*IF(F24="Weekly",52,IF(F24="Bi-Weekly",26,IF(F24="Bi-Monthly",24,IF(F24="Monthly",12,1)))),IF(K40="2 Year Avg",AVERAGE(J37:J38),IF(K40="Freetyping",J39,0)))))/12</f>
        <v>0</v>
      </c>
      <c r="L41" s="51"/>
      <c r="M41" s="27" t="s">
        <v>136</v>
      </c>
      <c r="N41" s="152"/>
      <c r="O41" s="4"/>
      <c r="P41" s="248" t="s">
        <v>116</v>
      </c>
      <c r="Q41" s="249"/>
      <c r="R41" s="22">
        <f>IF(R40="YTD Avg",R36,IF(R40="YTD + 1 Year AVG",(Q36+R37)/(N23+IF(M33=TRUE,N28,IF(N24="Weekly",52,IF(N24="Bi-Weekly",26,IF(N24="Bi-Monthly",24,IF(N24="Monthly",12,1))))))*IF(N24="Weekly",52,IF(N24="Bi-Weekly",26,IF(N24="Bi-Monthly",24,IF(N24="Monthly",12,1)))),IF(R40="YTD + 2 Year Avg",(Q36+R37+R38)/(N23+IF(M33=TRUE,N28,IF(N24="Weekly",52,IF(N24="Bi-Weekly",26,IF(N24="Bi-Monthly",24,IF(N24="Monthly",12,1)))))+IF(M34=TRUE,N29,IF(N24="Weekly",52,IF(N24="Bi-Weekly",26,IF(N24="Bi-Monthly",24,IF(N24="Monthly",12,1))))))*IF(N24="Weekly",52,IF(N24="Bi-Weekly",26,IF(N24="Bi-Monthly",24,IF(N24="Monthly",12,1)))),IF(R40="2 Year Avg",AVERAGE(R37:R38),IF(R40="Freetyping",R39,0)))))</f>
        <v>0</v>
      </c>
      <c r="S41" s="23">
        <f>IF(S40="YTD Avg",R36,IF(S40="YTD + 1 Year AVG",(Q36+R37)/(N23+IF(M33=TRUE,N28,IF(N24="Weekly",52,IF(N24="Bi-Weekly",26,IF(N24="Bi-Monthly",24,IF(N24="Monthly",12,1))))))*IF(N24="Weekly",52,IF(N24="Bi-Weekly",26,IF(N24="Bi-Monthly",24,IF(N24="Monthly",12,1)))),IF(S40="YTD + 2 Year Avg",(Q36+R37+R38)/(N23+IF(M33=TRUE,N28,IF(N24="Weekly",52,IF(N24="Bi-Weekly",26,IF(N24="Bi-Monthly",24,IF(N24="Monthly",12,1)))))+IF(M34=TRUE,N29,IF(N24="Weekly",52,IF(N24="Bi-Weekly",26,IF(N24="Bi-Monthly",24,IF(N24="Monthly",12,1))))))*IF(N24="Weekly",52,IF(N24="Bi-Weekly",26,IF(N24="Bi-Monthly",24,IF(N24="Monthly",12,1)))),IF(S40="2 Year Avg",AVERAGE(R37:R38),IF(S40="Freetyping",R39,0)))))/12</f>
        <v>0</v>
      </c>
      <c r="U41" s="27" t="s">
        <v>136</v>
      </c>
      <c r="V41" s="152"/>
      <c r="W41" s="4"/>
      <c r="X41" s="248" t="s">
        <v>116</v>
      </c>
      <c r="Y41" s="249"/>
      <c r="Z41" s="22">
        <f>IF(Z40="YTD Avg",Z36,IF(Z40="YTD + 1 Year AVG",(Y36+Z37)/(V23+IF(U33=TRUE,V28,IF(V24="Weekly",52,IF(V24="Bi-Weekly",26,IF(V24="Bi-Monthly",24,IF(V24="Monthly",12,1))))))*IF(V24="Weekly",52,IF(V24="Bi-Weekly",26,IF(V24="Bi-Monthly",24,IF(V24="Monthly",12,1)))),IF(Z40="YTD + 2 Year Avg",(Y36+Z37+Z38)/(V23+IF(U33=TRUE,V28,IF(V24="Weekly",52,IF(V24="Bi-Weekly",26,IF(V24="Bi-Monthly",24,IF(V24="Monthly",12,1)))))+IF(U34=TRUE,V29,IF(V24="Weekly",52,IF(V24="Bi-Weekly",26,IF(V24="Bi-Monthly",24,IF(V24="Monthly",12,1))))))*IF(V24="Weekly",52,IF(V24="Bi-Weekly",26,IF(V24="Bi-Monthly",24,IF(V24="Monthly",12,1)))),IF(Z40="2 Year Avg",AVERAGE(Z37:Z38),IF(Z40="Freetyping",Z39,0)))))</f>
        <v>0</v>
      </c>
      <c r="AA41" s="23">
        <f>IF(AA40="YTD Avg",Z36,IF(AA40="YTD + 1 Year AVG",(Y36+Z37)/(V23+IF(U33=TRUE,V28,IF(V24="Weekly",52,IF(V24="Bi-Weekly",26,IF(V24="Bi-Monthly",24,IF(V24="Monthly",12,1))))))*IF(V24="Weekly",52,IF(V24="Bi-Weekly",26,IF(V24="Bi-Monthly",24,IF(V24="Monthly",12,1)))),IF(AA40="YTD + 2 Year Avg",(Y36+Z37+Z38)/(V23+IF(U33=TRUE,V28,IF(V24="Weekly",52,IF(V24="Bi-Weekly",26,IF(V24="Bi-Monthly",24,IF(V24="Monthly",12,1)))))+IF(U34=TRUE,V29,IF(V24="Weekly",52,IF(V24="Bi-Weekly",26,IF(V24="Bi-Monthly",24,IF(V24="Monthly",12,1))))))*IF(V24="Weekly",52,IF(V24="Bi-Weekly",26,IF(V24="Bi-Monthly",24,IF(V24="Monthly",12,1)))),IF(AA40="2 Year Avg",AVERAGE(Z37:Z38),IF(AA40="Freetyping",Z39,0)))))/12</f>
        <v>0</v>
      </c>
      <c r="AC41" s="27" t="s">
        <v>136</v>
      </c>
      <c r="AD41" s="152"/>
      <c r="AE41" s="4"/>
      <c r="AF41" s="248" t="s">
        <v>116</v>
      </c>
      <c r="AG41" s="249"/>
      <c r="AH41" s="22">
        <f>IF(AH40="YTD Avg",AH36,IF(AH40="YTD + 1 Year AVG",(AG36+AH37)/(AD23+IF(AC33=TRUE,AD28,IF(AD24="Weekly",52,IF(AD24="Bi-Weekly",26,IF(AD24="Bi-Monthly",24,IF(AD24="Monthly",12,1))))))*IF(AD24="Weekly",52,IF(AD24="Bi-Weekly",26,IF(AD24="Bi-Monthly",24,IF(AD24="Monthly",12,1)))),IF(AH40="YTD + 2 Year Avg",(AG36+AH37+AH38)/(AD23+IF(AC33=TRUE,AD28,IF(AD24="Weekly",52,IF(AD24="Bi-Weekly",26,IF(AD24="Bi-Monthly",24,IF(AD24="Monthly",12,1)))))+IF(AC34=TRUE,AD29,IF(AD24="Weekly",52,IF(AD24="Bi-Weekly",26,IF(AD24="Bi-Monthly",24,IF(AD24="Monthly",12,1))))))*IF(AD24="Weekly",52,IF(AD24="Bi-Weekly",26,IF(AD24="Bi-Monthly",24,IF(AD24="Monthly",12,1)))),IF(AH40="2 Year Avg",AVERAGE(AH37:AH38),IF(AH40="Freetyping",AH39,0)))))</f>
        <v>0</v>
      </c>
      <c r="AI41" s="23">
        <f>IF(AI40="YTD Avg",AH36,IF(AI40="YTD + 1 Year AVG",(AG36+AH37)/(AD23+IF(AC33=TRUE,AD28,IF(AD24="Weekly",52,IF(AD24="Bi-Weekly",26,IF(AD24="Bi-Monthly",24,IF(AD24="Monthly",12,1))))))*IF(AD24="Weekly",52,IF(AD24="Bi-Weekly",26,IF(AD24="Bi-Monthly",24,IF(AD24="Monthly",12,1)))),IF(AI40="YTD + 2 Year Avg",(AG36+AH37+AH38)/(AD23+IF(AC33=TRUE,AD28,IF(AD24="Weekly",52,IF(AD24="Bi-Weekly",26,IF(AD24="Bi-Monthly",24,IF(AD24="Monthly",12,1)))))+IF(AC34=TRUE,AD29,IF(AD24="Weekly",52,IF(AD24="Bi-Weekly",26,IF(AD24="Bi-Monthly",24,IF(AD24="Monthly",12,1))))))*IF(AD24="Weekly",52,IF(AD24="Bi-Weekly",26,IF(AD24="Bi-Monthly",24,IF(AD24="Monthly",12,1)))),IF(AI40="2 Year Avg",AVERAGE(AH37:AH38),IF(AI40="Freetyping",AH39,0)))))/12</f>
        <v>0</v>
      </c>
      <c r="AK41" s="27" t="s">
        <v>136</v>
      </c>
      <c r="AL41" s="152"/>
      <c r="AM41" s="4"/>
      <c r="AN41" s="248" t="s">
        <v>116</v>
      </c>
      <c r="AO41" s="249"/>
      <c r="AP41" s="22">
        <f>IF(AP40="YTD Avg",AP36,IF(AP40="YTD + 1 Year AVG",(AO36+AP37)/(AL23+IF(AK33=TRUE,AL28,IF(AL24="Weekly",52,IF(AL24="Bi-Weekly",26,IF(AL24="Bi-Monthly",24,IF(AL24="Monthly",12,1))))))*IF(AL24="Weekly",52,IF(AL24="Bi-Weekly",26,IF(AL24="Bi-Monthly",24,IF(AL24="Monthly",12,1)))),IF(AP40="YTD + 2 Year Avg",(AO36+AP37+AP38)/(AL23+IF(AK33=TRUE,AL28,IF(AL24="Weekly",52,IF(AL24="Bi-Weekly",26,IF(AL24="Bi-Monthly",24,IF(AL24="Monthly",12,1)))))+IF(AK34=TRUE,AL29,IF(AL24="Weekly",52,IF(AL24="Bi-Weekly",26,IF(AL24="Bi-Monthly",24,IF(AL24="Monthly",12,1))))))*IF(AL24="Weekly",52,IF(AL24="Bi-Weekly",26,IF(AL24="Bi-Monthly",24,IF(AL24="Monthly",12,1)))),IF(AP40="2 Year Avg",AVERAGE(AP37:AP38),IF(AP40="Freetyping",AP39,0)))))</f>
        <v>0</v>
      </c>
      <c r="AQ41" s="23">
        <f>IF(AQ40="YTD Avg",AP36,IF(AQ40="YTD + 1 Year AVG",(AO36+AP37)/(AL23+IF(AK33=TRUE,AL28,IF(AL24="Weekly",52,IF(AL24="Bi-Weekly",26,IF(AL24="Bi-Monthly",24,IF(AL24="Monthly",12,1))))))*IF(AL24="Weekly",52,IF(AL24="Bi-Weekly",26,IF(AL24="Bi-Monthly",24,IF(AL24="Monthly",12,1)))),IF(AQ40="YTD + 2 Year Avg",(AO36+AP37+AP38)/(AL23+IF(AK33=TRUE,AL28,IF(AL24="Weekly",52,IF(AL24="Bi-Weekly",26,IF(AL24="Bi-Monthly",24,IF(AL24="Monthly",12,1)))))+IF(AK34=TRUE,AL29,IF(AL24="Weekly",52,IF(AL24="Bi-Weekly",26,IF(AL24="Bi-Monthly",24,IF(AL24="Monthly",12,1))))))*IF(AL24="Weekly",52,IF(AL24="Bi-Weekly",26,IF(AL24="Bi-Monthly",24,IF(AL24="Monthly",12,1)))),IF(AQ40="2 Year Avg",AVERAGE(AP37:AP38),IF(AQ40="Freetyping",AP39,0)))))/12</f>
        <v>0</v>
      </c>
    </row>
    <row r="42" spans="1:43" s="8" customFormat="1" ht="19.5" thickBot="1">
      <c r="A42" s="103"/>
      <c r="B42" s="104"/>
      <c r="C42" s="105"/>
      <c r="E42" s="27" t="s">
        <v>137</v>
      </c>
      <c r="F42" s="152"/>
      <c r="H42" s="1"/>
      <c r="I42" s="1"/>
      <c r="J42" s="38"/>
      <c r="K42" s="118"/>
      <c r="M42" s="27" t="s">
        <v>137</v>
      </c>
      <c r="N42" s="152"/>
      <c r="P42" s="1"/>
      <c r="Q42" s="1"/>
      <c r="R42" s="38"/>
      <c r="S42" s="118"/>
      <c r="U42" s="27" t="s">
        <v>137</v>
      </c>
      <c r="V42" s="152"/>
      <c r="X42" s="1"/>
      <c r="Y42" s="1"/>
      <c r="Z42" s="38"/>
      <c r="AA42" s="39"/>
      <c r="AC42" s="27" t="s">
        <v>137</v>
      </c>
      <c r="AD42" s="152"/>
      <c r="AF42" s="1"/>
      <c r="AG42" s="1"/>
      <c r="AH42" s="38"/>
      <c r="AI42" s="39"/>
      <c r="AK42" s="27" t="s">
        <v>137</v>
      </c>
      <c r="AL42" s="152"/>
      <c r="AN42" s="1"/>
      <c r="AO42" s="1"/>
      <c r="AP42" s="38"/>
      <c r="AQ42" s="39"/>
    </row>
    <row r="43" spans="1:43" ht="19.5" thickBot="1">
      <c r="A43" s="103"/>
      <c r="B43" s="104"/>
      <c r="C43" s="105"/>
      <c r="E43" s="28" t="s">
        <v>138</v>
      </c>
      <c r="F43" s="99">
        <f>IF(ISERROR(AVERAGE(F41:F42)),0,AVERAGE(F41:F42))</f>
        <v>0</v>
      </c>
      <c r="H43" s="264" t="s">
        <v>139</v>
      </c>
      <c r="I43" s="265"/>
      <c r="J43" s="265"/>
      <c r="K43" s="266"/>
      <c r="L43" s="51"/>
      <c r="M43" s="28" t="s">
        <v>140</v>
      </c>
      <c r="N43" s="99">
        <f>IF(ISERROR(AVERAGE(N41:N42)),0,AVERAGE(N41:N42))</f>
        <v>0</v>
      </c>
      <c r="P43" s="264" t="s">
        <v>139</v>
      </c>
      <c r="Q43" s="265"/>
      <c r="R43" s="265"/>
      <c r="S43" s="266"/>
      <c r="U43" s="28" t="s">
        <v>140</v>
      </c>
      <c r="V43" s="99">
        <f>IF(ISERROR(AVERAGE(V41:V42)),0,AVERAGE(V41:V42))</f>
        <v>0</v>
      </c>
      <c r="X43" s="264" t="s">
        <v>139</v>
      </c>
      <c r="Y43" s="265"/>
      <c r="Z43" s="265"/>
      <c r="AA43" s="266"/>
      <c r="AC43" s="28" t="s">
        <v>140</v>
      </c>
      <c r="AD43" s="99">
        <f>IF(ISERROR(AVERAGE(AD41:AD42)),0,AVERAGE(AD41:AD42))</f>
        <v>0</v>
      </c>
      <c r="AF43" s="264" t="s">
        <v>139</v>
      </c>
      <c r="AG43" s="265"/>
      <c r="AH43" s="265"/>
      <c r="AI43" s="266"/>
      <c r="AK43" s="28" t="s">
        <v>140</v>
      </c>
      <c r="AL43" s="99">
        <f>IF(ISERROR(AVERAGE(AL41:AL42)),0,AVERAGE(AL41:AL42))</f>
        <v>0</v>
      </c>
      <c r="AN43" s="264" t="s">
        <v>139</v>
      </c>
      <c r="AO43" s="265"/>
      <c r="AP43" s="265"/>
      <c r="AQ43" s="266"/>
    </row>
    <row r="44" spans="1:43" ht="18.75">
      <c r="A44" s="103"/>
      <c r="B44" s="104"/>
      <c r="C44" s="105"/>
      <c r="E44" s="40"/>
      <c r="F44" s="38"/>
      <c r="H44" s="35" t="s">
        <v>141</v>
      </c>
      <c r="I44" s="36" t="s">
        <v>142</v>
      </c>
      <c r="J44" s="13"/>
      <c r="K44" s="14"/>
      <c r="L44" s="51"/>
      <c r="M44" s="120"/>
      <c r="N44" s="38"/>
      <c r="P44" s="35" t="s">
        <v>141</v>
      </c>
      <c r="Q44" s="36" t="s">
        <v>142</v>
      </c>
      <c r="R44" s="13"/>
      <c r="S44" s="14"/>
      <c r="U44" s="40"/>
      <c r="V44" s="38"/>
      <c r="X44" s="35" t="s">
        <v>141</v>
      </c>
      <c r="Y44" s="36" t="s">
        <v>142</v>
      </c>
      <c r="Z44" s="13"/>
      <c r="AA44" s="14"/>
      <c r="AC44" s="40"/>
      <c r="AD44" s="38"/>
      <c r="AF44" s="35" t="s">
        <v>141</v>
      </c>
      <c r="AG44" s="36" t="s">
        <v>142</v>
      </c>
      <c r="AH44" s="13"/>
      <c r="AI44" s="14"/>
      <c r="AK44" s="40"/>
      <c r="AL44" s="38"/>
      <c r="AN44" s="35" t="s">
        <v>141</v>
      </c>
      <c r="AO44" s="36" t="s">
        <v>142</v>
      </c>
      <c r="AP44" s="13"/>
      <c r="AQ44" s="14"/>
    </row>
    <row r="45" spans="1:43" ht="16.5" customHeight="1" thickBot="1">
      <c r="A45" s="103"/>
      <c r="B45" s="104"/>
      <c r="C45" s="105"/>
      <c r="E45" s="40"/>
      <c r="F45" s="38"/>
      <c r="H45" s="143" t="s">
        <v>152</v>
      </c>
      <c r="I45" s="141">
        <v>1419.28</v>
      </c>
      <c r="J45" s="77">
        <f>I45</f>
        <v>1419.28</v>
      </c>
      <c r="K45" s="78">
        <f>I45/12</f>
        <v>118.27333333333333</v>
      </c>
      <c r="L45" s="51"/>
      <c r="M45" s="121"/>
      <c r="N45" s="38"/>
      <c r="P45" s="143"/>
      <c r="Q45" s="141"/>
      <c r="R45" s="77">
        <f>Q45</f>
        <v>0</v>
      </c>
      <c r="S45" s="78">
        <f>Q45/12</f>
        <v>0</v>
      </c>
      <c r="U45" s="40"/>
      <c r="V45" s="38"/>
      <c r="X45" s="143"/>
      <c r="Y45" s="141"/>
      <c r="Z45" s="77">
        <f>Y45</f>
        <v>0</v>
      </c>
      <c r="AA45" s="78">
        <f>Y45/12</f>
        <v>0</v>
      </c>
      <c r="AC45" s="40"/>
      <c r="AD45" s="38"/>
      <c r="AF45" s="143"/>
      <c r="AG45" s="141"/>
      <c r="AH45" s="77">
        <f>AG45</f>
        <v>0</v>
      </c>
      <c r="AI45" s="78">
        <f>AG45/12</f>
        <v>0</v>
      </c>
      <c r="AK45" s="40"/>
      <c r="AL45" s="38"/>
      <c r="AN45" s="143"/>
      <c r="AO45" s="141"/>
      <c r="AP45" s="77">
        <f>AO45</f>
        <v>0</v>
      </c>
      <c r="AQ45" s="78">
        <f>AO45/12</f>
        <v>0</v>
      </c>
    </row>
    <row r="46" spans="1:43" ht="21.75" thickBot="1">
      <c r="A46" s="103"/>
      <c r="B46" s="104"/>
      <c r="C46" s="105"/>
      <c r="E46" s="278" t="s">
        <v>144</v>
      </c>
      <c r="F46" s="280"/>
      <c r="H46" s="143" t="s">
        <v>153</v>
      </c>
      <c r="I46" s="141">
        <v>42.39</v>
      </c>
      <c r="J46" s="77">
        <f>I46</f>
        <v>42.39</v>
      </c>
      <c r="K46" s="78">
        <f>I46/12</f>
        <v>3.5325000000000002</v>
      </c>
      <c r="L46" s="51"/>
      <c r="M46" s="278" t="s">
        <v>144</v>
      </c>
      <c r="N46" s="279"/>
      <c r="P46" s="143"/>
      <c r="Q46" s="141"/>
      <c r="R46" s="77">
        <f>Q46</f>
        <v>0</v>
      </c>
      <c r="S46" s="78">
        <f>Q46/12</f>
        <v>0</v>
      </c>
      <c r="U46" s="278" t="s">
        <v>144</v>
      </c>
      <c r="V46" s="279"/>
      <c r="X46" s="143"/>
      <c r="Y46" s="141"/>
      <c r="Z46" s="77">
        <f>Y46</f>
        <v>0</v>
      </c>
      <c r="AA46" s="78">
        <f>Y46/12</f>
        <v>0</v>
      </c>
      <c r="AC46" s="278" t="s">
        <v>144</v>
      </c>
      <c r="AD46" s="279"/>
      <c r="AF46" s="143"/>
      <c r="AG46" s="141"/>
      <c r="AH46" s="77">
        <f>AG46</f>
        <v>0</v>
      </c>
      <c r="AI46" s="78">
        <f>AG46/12</f>
        <v>0</v>
      </c>
      <c r="AK46" s="278" t="s">
        <v>144</v>
      </c>
      <c r="AL46" s="279"/>
      <c r="AN46" s="143"/>
      <c r="AO46" s="141"/>
      <c r="AP46" s="77">
        <f>AO46</f>
        <v>0</v>
      </c>
      <c r="AQ46" s="78">
        <f>AO46/12</f>
        <v>0</v>
      </c>
    </row>
    <row r="47" spans="1:43" ht="15.75" customHeight="1">
      <c r="A47" s="103"/>
      <c r="B47" s="104"/>
      <c r="C47" s="105"/>
      <c r="E47" s="21" t="s">
        <v>145</v>
      </c>
      <c r="F47" s="68">
        <f>SUM(J24,J33,J41,J49)</f>
        <v>41858.366666666676</v>
      </c>
      <c r="H47" s="143" t="s">
        <v>154</v>
      </c>
      <c r="I47" s="141">
        <v>153.72</v>
      </c>
      <c r="J47" s="77">
        <f>I47</f>
        <v>153.72</v>
      </c>
      <c r="K47" s="78">
        <f>I47/12</f>
        <v>12.81</v>
      </c>
      <c r="L47" s="51"/>
      <c r="M47" s="21" t="s">
        <v>145</v>
      </c>
      <c r="N47" s="68">
        <f>SUM(R24,R33,R41,R49)</f>
        <v>0</v>
      </c>
      <c r="P47" s="143"/>
      <c r="Q47" s="141"/>
      <c r="R47" s="77">
        <f>Q47</f>
        <v>0</v>
      </c>
      <c r="S47" s="78">
        <f>Q47/12</f>
        <v>0</v>
      </c>
      <c r="U47" s="21" t="s">
        <v>145</v>
      </c>
      <c r="V47" s="68">
        <f>SUM(Z24,Z33,Z41,Z49)</f>
        <v>0</v>
      </c>
      <c r="X47" s="143"/>
      <c r="Y47" s="141"/>
      <c r="Z47" s="77">
        <f>Y47</f>
        <v>0</v>
      </c>
      <c r="AA47" s="78">
        <f>Y47/12</f>
        <v>0</v>
      </c>
      <c r="AC47" s="21" t="s">
        <v>145</v>
      </c>
      <c r="AD47" s="68">
        <f>SUM(AH24,AH33,AH41,AH49)</f>
        <v>0</v>
      </c>
      <c r="AF47" s="143"/>
      <c r="AG47" s="141"/>
      <c r="AH47" s="77">
        <f>AG47</f>
        <v>0</v>
      </c>
      <c r="AI47" s="78">
        <f>AG47/12</f>
        <v>0</v>
      </c>
      <c r="AK47" s="21" t="s">
        <v>145</v>
      </c>
      <c r="AL47" s="68">
        <f>SUM(AP24,AP33,AP41,AP49)</f>
        <v>0</v>
      </c>
      <c r="AN47" s="143"/>
      <c r="AO47" s="141"/>
      <c r="AP47" s="77">
        <f>AO47</f>
        <v>0</v>
      </c>
      <c r="AQ47" s="78">
        <f>AO47/12</f>
        <v>0</v>
      </c>
    </row>
    <row r="48" spans="1:43" ht="16.5" customHeight="1" thickBot="1">
      <c r="A48" s="103"/>
      <c r="B48" s="104"/>
      <c r="C48" s="105"/>
      <c r="E48" s="29" t="s">
        <v>146</v>
      </c>
      <c r="F48" s="69">
        <f>SUM(K49,K41,K33,K24)</f>
        <v>134.61583333333331</v>
      </c>
      <c r="H48" s="143" t="s">
        <v>155</v>
      </c>
      <c r="I48" s="141">
        <v>8.41</v>
      </c>
      <c r="J48" s="77">
        <f>I48</f>
        <v>8.41</v>
      </c>
      <c r="K48" s="78">
        <f>I48/12</f>
        <v>0.70083333333333331</v>
      </c>
      <c r="L48" s="51"/>
      <c r="M48" s="29" t="s">
        <v>146</v>
      </c>
      <c r="N48" s="69">
        <f>SUM(S49,S41,S33,S24)</f>
        <v>0</v>
      </c>
      <c r="P48" s="143"/>
      <c r="Q48" s="141"/>
      <c r="R48" s="77">
        <f>Q48</f>
        <v>0</v>
      </c>
      <c r="S48" s="78">
        <f>Q48/12</f>
        <v>0</v>
      </c>
      <c r="U48" s="29" t="s">
        <v>146</v>
      </c>
      <c r="V48" s="69">
        <f>SUM(AA49,AA41,AA33,AA24)</f>
        <v>0</v>
      </c>
      <c r="X48" s="143"/>
      <c r="Y48" s="141"/>
      <c r="Z48" s="77">
        <f>Y48</f>
        <v>0</v>
      </c>
      <c r="AA48" s="78">
        <f>Y48/12</f>
        <v>0</v>
      </c>
      <c r="AC48" s="29" t="s">
        <v>146</v>
      </c>
      <c r="AD48" s="69">
        <f>SUM(AI49,AI41,AI33,AI24)</f>
        <v>0</v>
      </c>
      <c r="AF48" s="143"/>
      <c r="AG48" s="141"/>
      <c r="AH48" s="77">
        <f>AG48</f>
        <v>0</v>
      </c>
      <c r="AI48" s="78">
        <f>AG48/12</f>
        <v>0</v>
      </c>
      <c r="AK48" s="29" t="s">
        <v>146</v>
      </c>
      <c r="AL48" s="69">
        <f>SUM(AQ49,AQ41,AQ33,AQ24)</f>
        <v>0</v>
      </c>
      <c r="AN48" s="143"/>
      <c r="AO48" s="141"/>
      <c r="AP48" s="77">
        <f>AO48</f>
        <v>0</v>
      </c>
      <c r="AQ48" s="78">
        <f>AO48/12</f>
        <v>0</v>
      </c>
    </row>
    <row r="49" spans="1:43" ht="16.5" customHeight="1" thickBot="1">
      <c r="A49" s="103"/>
      <c r="B49" s="104"/>
      <c r="C49" s="105"/>
      <c r="E49" s="51"/>
      <c r="H49" s="276" t="s">
        <v>116</v>
      </c>
      <c r="I49" s="277"/>
      <c r="J49" s="83">
        <f>SUM(J45:J48)</f>
        <v>1623.8000000000002</v>
      </c>
      <c r="K49" s="84">
        <f>SUM(IF(F31=TRUE,K45,0),IF(F32=TRUE,K46,0),IF(F33=TRUE,K47,0),IF(F34=TRUE,K48,0))</f>
        <v>134.61583333333331</v>
      </c>
      <c r="L49" s="51"/>
      <c r="P49" s="276" t="s">
        <v>116</v>
      </c>
      <c r="Q49" s="277"/>
      <c r="R49" s="83">
        <f>SUM(R45:R48)</f>
        <v>0</v>
      </c>
      <c r="S49" s="84">
        <f>SUM(IF(N31=TRUE,S45,0),IF(N32=TRUE,S46,0),IF(N33=TRUE,S47,0),IF(N34=TRUE,S48,0))</f>
        <v>0</v>
      </c>
      <c r="U49" s="51"/>
      <c r="X49" s="276" t="s">
        <v>116</v>
      </c>
      <c r="Y49" s="277"/>
      <c r="Z49" s="83">
        <f>SUM(Z45:Z48)</f>
        <v>0</v>
      </c>
      <c r="AA49" s="84">
        <f>SUM(IF(V31=TRUE,AA45,0),IF(V32=TRUE,AA46,0),IF(V33=TRUE,AA47,0),IF(V34=TRUE,AA48,0),IF(V35=TRUE,AA48,0))</f>
        <v>0</v>
      </c>
      <c r="AC49" s="51"/>
      <c r="AF49" s="276" t="s">
        <v>116</v>
      </c>
      <c r="AG49" s="277"/>
      <c r="AH49" s="83">
        <f>SUM(AH45:AH48)</f>
        <v>0</v>
      </c>
      <c r="AI49" s="84">
        <f>SUM(IF(AD31=TRUE,AI45,0),IF(AD32=TRUE,AI46,0),IF(AD33=TRUE,AI47,0),IF(AD34=TRUE,AI48,0),IF(AD35=TRUE,AI48,0))</f>
        <v>0</v>
      </c>
      <c r="AK49" s="51"/>
      <c r="AN49" s="276" t="s">
        <v>116</v>
      </c>
      <c r="AO49" s="277"/>
      <c r="AP49" s="83">
        <f>SUM(AP45:AP48)</f>
        <v>0</v>
      </c>
      <c r="AQ49" s="84">
        <f>SUM(IF(AL31=TRUE,AQ45,0),IF(AL32=TRUE,AQ46,0),IF(AL33=TRUE,AQ47,0),IF(AL34=TRUE,AQ48,0),IF(AL35=TRUE,AQ48,0))</f>
        <v>0</v>
      </c>
    </row>
    <row r="50" spans="1:43" ht="16.5" customHeight="1" thickBot="1">
      <c r="A50" s="106"/>
      <c r="B50" s="107"/>
      <c r="C50" s="108"/>
      <c r="E50" s="86"/>
      <c r="F50" s="7"/>
      <c r="G50" s="7"/>
      <c r="H50" s="7"/>
      <c r="I50" s="7"/>
      <c r="J50" s="7"/>
      <c r="K50" s="119"/>
      <c r="L50" s="7"/>
      <c r="M50" s="7"/>
      <c r="N50" s="7"/>
      <c r="O50" s="7"/>
      <c r="P50" s="7"/>
      <c r="Q50" s="7"/>
      <c r="R50" s="7"/>
      <c r="S50" s="119"/>
      <c r="U50" s="86"/>
      <c r="V50" s="7"/>
      <c r="W50" s="7"/>
      <c r="X50" s="7"/>
      <c r="Y50" s="7"/>
      <c r="Z50" s="7"/>
      <c r="AA50" s="87"/>
      <c r="AC50" s="86"/>
      <c r="AD50" s="7"/>
      <c r="AE50" s="7"/>
      <c r="AF50" s="7"/>
      <c r="AG50" s="7"/>
      <c r="AH50" s="7"/>
      <c r="AI50" s="87"/>
      <c r="AK50" s="86"/>
      <c r="AL50" s="7"/>
      <c r="AM50" s="7"/>
      <c r="AN50" s="7"/>
      <c r="AO50" s="7"/>
      <c r="AP50" s="7"/>
      <c r="AQ50" s="87"/>
    </row>
  </sheetData>
  <sheetProtection algorithmName="SHA-512" hashValue="V3mD+cYn6fsZVdInitGxdR7S+9YGNt1FQPaJZrI6ysP0+QVrmrSMWLUlpcsInEmGtdokgfgt/ov4FTPSY31+LQ==" saltValue="413Q5ALD5QAkRkBCku232g==" spinCount="100000" sheet="1" objects="1" scenarios="1"/>
  <protectedRanges>
    <protectedRange sqref="E7:J11" name="SelectJobs_1"/>
    <protectedRange sqref="N41:N42 AO15:AO22 Q15:Q22 N27:N29 Y15:Y22 AG15:AG22 P45:Q48" name="Borrower 1 Job 2"/>
    <protectedRange sqref="V41:V42 V27:V29 X45:Y48" name="Borrower 1 Job 3_1"/>
    <protectedRange sqref="AD41:AD42 AD27:AD29 AF45:AG48" name="Borrower 1 Job 4_1"/>
    <protectedRange sqref="AL41:AL42 AL27:AL29 AN45:AO48" name="Borrower 1 Job 5_1"/>
    <protectedRange sqref="J23" name="Borrower 1 Job 1_6"/>
    <protectedRange sqref="F16:F17" name="Borrower 1 Job 1"/>
    <protectedRange sqref="N16:N17" name="Borrower 1 Job 1_1"/>
    <protectedRange sqref="V16:V17" name="Borrower 1 Job 1_3"/>
    <protectedRange sqref="AD16:AD17" name="Borrower 1 Job 1_4"/>
    <protectedRange sqref="AL16:AL17" name="Borrower 1 Job 1_10"/>
    <protectedRange sqref="F15" name="Borrower 1 Job 1_2"/>
    <protectedRange sqref="N15" name="Borrower 1 Job 1_5"/>
    <protectedRange sqref="V15" name="Borrower 1 Job 1_7"/>
    <protectedRange sqref="AD15" name="Borrower 1 Job 1_8"/>
    <protectedRange sqref="AL15" name="Borrower 1 Job 1_9"/>
  </protectedRanges>
  <dataConsolidate/>
  <mergeCells count="88">
    <mergeCell ref="X49:Y49"/>
    <mergeCell ref="AF49:AG49"/>
    <mergeCell ref="AN49:AO49"/>
    <mergeCell ref="AC46:AD46"/>
    <mergeCell ref="AK46:AL46"/>
    <mergeCell ref="X40:Y40"/>
    <mergeCell ref="AC40:AD40"/>
    <mergeCell ref="AK40:AL40"/>
    <mergeCell ref="H43:K43"/>
    <mergeCell ref="P43:S43"/>
    <mergeCell ref="X43:AA43"/>
    <mergeCell ref="M40:N40"/>
    <mergeCell ref="U40:V40"/>
    <mergeCell ref="AF35:AI35"/>
    <mergeCell ref="AN35:AQ35"/>
    <mergeCell ref="AF43:AI43"/>
    <mergeCell ref="AF40:AG40"/>
    <mergeCell ref="AN43:AQ43"/>
    <mergeCell ref="AF41:AG41"/>
    <mergeCell ref="AN41:AO41"/>
    <mergeCell ref="AN40:AO40"/>
    <mergeCell ref="AN26:AQ26"/>
    <mergeCell ref="H33:I33"/>
    <mergeCell ref="P33:Q33"/>
    <mergeCell ref="X33:Y33"/>
    <mergeCell ref="AF33:AG33"/>
    <mergeCell ref="AN33:AO33"/>
    <mergeCell ref="H32:I32"/>
    <mergeCell ref="P32:Q32"/>
    <mergeCell ref="X32:Y32"/>
    <mergeCell ref="AF32:AG32"/>
    <mergeCell ref="AN32:AO32"/>
    <mergeCell ref="AK26:AL26"/>
    <mergeCell ref="H26:K26"/>
    <mergeCell ref="P26:S26"/>
    <mergeCell ref="X26:AA26"/>
    <mergeCell ref="AF26:AI26"/>
    <mergeCell ref="AC13:AI13"/>
    <mergeCell ref="AK19:AL19"/>
    <mergeCell ref="AN23:AO23"/>
    <mergeCell ref="H24:I24"/>
    <mergeCell ref="P24:Q24"/>
    <mergeCell ref="X24:Y24"/>
    <mergeCell ref="AF24:AG24"/>
    <mergeCell ref="AN24:AO24"/>
    <mergeCell ref="H23:I23"/>
    <mergeCell ref="P23:Q23"/>
    <mergeCell ref="X23:Y23"/>
    <mergeCell ref="AF23:AG23"/>
    <mergeCell ref="AC19:AD19"/>
    <mergeCell ref="X35:AA35"/>
    <mergeCell ref="X41:Y41"/>
    <mergeCell ref="A4:C6"/>
    <mergeCell ref="D4:XFD6"/>
    <mergeCell ref="A7:C7"/>
    <mergeCell ref="B8:C8"/>
    <mergeCell ref="B9:C9"/>
    <mergeCell ref="AK13:AQ13"/>
    <mergeCell ref="E14:F14"/>
    <mergeCell ref="M14:N14"/>
    <mergeCell ref="U14:V14"/>
    <mergeCell ref="AC14:AD14"/>
    <mergeCell ref="AK14:AL14"/>
    <mergeCell ref="E13:K13"/>
    <mergeCell ref="M13:S13"/>
    <mergeCell ref="U13:AA13"/>
    <mergeCell ref="H49:I49"/>
    <mergeCell ref="P49:Q49"/>
    <mergeCell ref="E46:F46"/>
    <mergeCell ref="M46:N46"/>
    <mergeCell ref="U46:V46"/>
    <mergeCell ref="U26:V26"/>
    <mergeCell ref="AC26:AD26"/>
    <mergeCell ref="E19:F19"/>
    <mergeCell ref="M19:N19"/>
    <mergeCell ref="U19:V19"/>
    <mergeCell ref="A1:L3"/>
    <mergeCell ref="A13:C13"/>
    <mergeCell ref="H35:K35"/>
    <mergeCell ref="P35:S35"/>
    <mergeCell ref="H41:I41"/>
    <mergeCell ref="P41:Q41"/>
    <mergeCell ref="E26:F26"/>
    <mergeCell ref="M26:N26"/>
    <mergeCell ref="E40:F40"/>
    <mergeCell ref="H40:I40"/>
    <mergeCell ref="P40:Q40"/>
    <mergeCell ref="E30:F30"/>
  </mergeCells>
  <dataValidations count="5">
    <dataValidation type="list" allowBlank="1" showInputMessage="1" showErrorMessage="1" sqref="AL27 N27 V27 AD27 F27" xr:uid="{3AF367A6-8885-468F-91E2-C52B11570F5B}">
      <formula1>"Bi-Weekly, Weekly, Monthly, Bi-Monthly, Annually"</formula1>
    </dataValidation>
    <dataValidation type="list" allowBlank="1" showInputMessage="1" showErrorMessage="1" sqref="B10:B11" xr:uid="{FC764714-FCE3-453D-94C4-32E98459DA73}">
      <formula1>"Sum of Calculations, 1003, Affadivit"</formula1>
    </dataValidation>
    <dataValidation type="list" allowBlank="1" showInputMessage="1" showErrorMessage="1" sqref="AP23:AQ23 R23:S23 Z23:AA23 AH23:AI23 J23:K23" xr:uid="{8ED728EB-6D60-4FFE-B32B-E83D79C7EECA}">
      <formula1>"Not Used, YTD Gross, YTD Gross + 1 Yr W2 Avg, YTD Gross + 2 Yr W2 Avg, Hourly, Period Salary, 1 Yr Prior W2, 2 Yr W2 Avg, YTD Base, YTD Base + 1 Yr Prior Avg, YTD Base + 2 Yr Prior Avg"</formula1>
    </dataValidation>
    <dataValidation type="list" allowBlank="1" showInputMessage="1" showErrorMessage="1" sqref="J40:K40 R40:S40 AH40:AI40 Z40:AA40 AP40:AQ40" xr:uid="{BE9E201A-6CE0-4B0A-B151-88A1F11AA574}">
      <formula1>"Not Used, YTD Avg, YTD + 1 Year AVG, YTD + 2 Year Avg, 2 Year Avg, Freetyping"</formula1>
    </dataValidation>
    <dataValidation type="list" allowBlank="1" showInputMessage="1" showErrorMessage="1" sqref="J32:K32 R32:S32 AH32:AI32 Z32:AA32 AP32:AQ32" xr:uid="{FB37CB09-4B14-4A0B-9893-A1CE0F1D157D}">
      <formula1>"Not Used, Lump Sum, Lump + YTD Avg, Lump + YTD + 1 Yr Prior, Lump + YTD + 2 Yr Prior, YTD Avg, YTD + 1 Year AVG, YTD + 2 Year Avg, 2 Year Avg, Freetyping"</formula1>
    </dataValidation>
  </dataValidations>
  <pageMargins left="0.55000000000000004" right="0.2" top="0.31" bottom="0.33" header="0.3" footer="0.3"/>
  <pageSetup scale="71" orientation="landscape" r:id="rId1"/>
  <rowBreaks count="1" manualBreakCount="1">
    <brk id="12" max="16383" man="1"/>
  </rowBreaks>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7894" r:id="rId4" name="Check Box 6">
              <controlPr defaultSize="0" autoFill="0" autoLine="0" autoPict="0">
                <anchor moveWithCells="1" sizeWithCells="1">
                  <from>
                    <xdr:col>4</xdr:col>
                    <xdr:colOff>9525</xdr:colOff>
                    <xdr:row>26</xdr:row>
                    <xdr:rowOff>152400</xdr:rowOff>
                  </from>
                  <to>
                    <xdr:col>4</xdr:col>
                    <xdr:colOff>466725</xdr:colOff>
                    <xdr:row>28</xdr:row>
                    <xdr:rowOff>57150</xdr:rowOff>
                  </to>
                </anchor>
              </controlPr>
            </control>
          </mc:Choice>
        </mc:AlternateContent>
        <mc:AlternateContent xmlns:mc="http://schemas.openxmlformats.org/markup-compatibility/2006">
          <mc:Choice Requires="x14">
            <control shapeId="37895" r:id="rId5" name="Check Box 7">
              <controlPr defaultSize="0" autoFill="0" autoLine="0" autoPict="0">
                <anchor moveWithCells="1" sizeWithCells="1">
                  <from>
                    <xdr:col>4</xdr:col>
                    <xdr:colOff>9525</xdr:colOff>
                    <xdr:row>27</xdr:row>
                    <xdr:rowOff>133350</xdr:rowOff>
                  </from>
                  <to>
                    <xdr:col>4</xdr:col>
                    <xdr:colOff>428625</xdr:colOff>
                    <xdr:row>29</xdr:row>
                    <xdr:rowOff>57150</xdr:rowOff>
                  </to>
                </anchor>
              </controlPr>
            </control>
          </mc:Choice>
        </mc:AlternateContent>
        <mc:AlternateContent xmlns:mc="http://schemas.openxmlformats.org/markup-compatibility/2006">
          <mc:Choice Requires="x14">
            <control shapeId="37897" r:id="rId6" name="Check Box 9">
              <controlPr defaultSize="0" autoFill="0" autoLine="0" autoPict="0">
                <anchor moveWithCells="1" sizeWithCells="1">
                  <from>
                    <xdr:col>7</xdr:col>
                    <xdr:colOff>2352675</xdr:colOff>
                    <xdr:row>43</xdr:row>
                    <xdr:rowOff>200025</xdr:rowOff>
                  </from>
                  <to>
                    <xdr:col>7</xdr:col>
                    <xdr:colOff>2524125</xdr:colOff>
                    <xdr:row>45</xdr:row>
                    <xdr:rowOff>47625</xdr:rowOff>
                  </to>
                </anchor>
              </controlPr>
            </control>
          </mc:Choice>
        </mc:AlternateContent>
        <mc:AlternateContent xmlns:mc="http://schemas.openxmlformats.org/markup-compatibility/2006">
          <mc:Choice Requires="x14">
            <control shapeId="37898" r:id="rId7" name="Check Box 10">
              <controlPr defaultSize="0" autoFill="0" autoLine="0" autoPict="0">
                <anchor moveWithCells="1">
                  <from>
                    <xdr:col>7</xdr:col>
                    <xdr:colOff>2352675</xdr:colOff>
                    <xdr:row>44</xdr:row>
                    <xdr:rowOff>161925</xdr:rowOff>
                  </from>
                  <to>
                    <xdr:col>8</xdr:col>
                    <xdr:colOff>161925</xdr:colOff>
                    <xdr:row>46</xdr:row>
                    <xdr:rowOff>0</xdr:rowOff>
                  </to>
                </anchor>
              </controlPr>
            </control>
          </mc:Choice>
        </mc:AlternateContent>
        <mc:AlternateContent xmlns:mc="http://schemas.openxmlformats.org/markup-compatibility/2006">
          <mc:Choice Requires="x14">
            <control shapeId="37899" r:id="rId8" name="Check Box 11">
              <controlPr defaultSize="0" autoFill="0" autoLine="0" autoPict="0">
                <anchor moveWithCells="1">
                  <from>
                    <xdr:col>7</xdr:col>
                    <xdr:colOff>2352675</xdr:colOff>
                    <xdr:row>45</xdr:row>
                    <xdr:rowOff>142875</xdr:rowOff>
                  </from>
                  <to>
                    <xdr:col>8</xdr:col>
                    <xdr:colOff>161925</xdr:colOff>
                    <xdr:row>47</xdr:row>
                    <xdr:rowOff>9525</xdr:rowOff>
                  </to>
                </anchor>
              </controlPr>
            </control>
          </mc:Choice>
        </mc:AlternateContent>
        <mc:AlternateContent xmlns:mc="http://schemas.openxmlformats.org/markup-compatibility/2006">
          <mc:Choice Requires="x14">
            <control shapeId="37900" r:id="rId9" name="Check Box 12">
              <controlPr defaultSize="0" autoFill="0" autoLine="0" autoPict="0">
                <anchor moveWithCells="1">
                  <from>
                    <xdr:col>7</xdr:col>
                    <xdr:colOff>2352675</xdr:colOff>
                    <xdr:row>46</xdr:row>
                    <xdr:rowOff>76200</xdr:rowOff>
                  </from>
                  <to>
                    <xdr:col>8</xdr:col>
                    <xdr:colOff>152400</xdr:colOff>
                    <xdr:row>48</xdr:row>
                    <xdr:rowOff>28575</xdr:rowOff>
                  </to>
                </anchor>
              </controlPr>
            </control>
          </mc:Choice>
        </mc:AlternateContent>
        <mc:AlternateContent xmlns:mc="http://schemas.openxmlformats.org/markup-compatibility/2006">
          <mc:Choice Requires="x14">
            <control shapeId="37903" r:id="rId10" name="Check Box 15">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37905" r:id="rId11" name="Check Box 17">
              <controlPr defaultSize="0" autoFill="0" autoLine="0" autoPict="0">
                <anchor moveWithCells="1" sizeWithCells="1">
                  <from>
                    <xdr:col>12</xdr:col>
                    <xdr:colOff>0</xdr:colOff>
                    <xdr:row>27</xdr:row>
                    <xdr:rowOff>0</xdr:rowOff>
                  </from>
                  <to>
                    <xdr:col>12</xdr:col>
                    <xdr:colOff>457200</xdr:colOff>
                    <xdr:row>28</xdr:row>
                    <xdr:rowOff>104775</xdr:rowOff>
                  </to>
                </anchor>
              </controlPr>
            </control>
          </mc:Choice>
        </mc:AlternateContent>
        <mc:AlternateContent xmlns:mc="http://schemas.openxmlformats.org/markup-compatibility/2006">
          <mc:Choice Requires="x14">
            <control shapeId="37906" r:id="rId12" name="Check Box 18">
              <controlPr defaultSize="0" autoFill="0" autoLine="0" autoPict="0">
                <anchor moveWithCells="1" sizeWithCells="1">
                  <from>
                    <xdr:col>12</xdr:col>
                    <xdr:colOff>0</xdr:colOff>
                    <xdr:row>27</xdr:row>
                    <xdr:rowOff>114300</xdr:rowOff>
                  </from>
                  <to>
                    <xdr:col>12</xdr:col>
                    <xdr:colOff>590550</xdr:colOff>
                    <xdr:row>29</xdr:row>
                    <xdr:rowOff>76200</xdr:rowOff>
                  </to>
                </anchor>
              </controlPr>
            </control>
          </mc:Choice>
        </mc:AlternateContent>
        <mc:AlternateContent xmlns:mc="http://schemas.openxmlformats.org/markup-compatibility/2006">
          <mc:Choice Requires="x14">
            <control shapeId="37908" r:id="rId13" name="Check Box 20">
              <controlPr defaultSize="0" autoFill="0" autoLine="0" autoPict="0">
                <anchor moveWithCells="1" sizeWithCells="1">
                  <from>
                    <xdr:col>15</xdr:col>
                    <xdr:colOff>2305050</xdr:colOff>
                    <xdr:row>43</xdr:row>
                    <xdr:rowOff>209550</xdr:rowOff>
                  </from>
                  <to>
                    <xdr:col>15</xdr:col>
                    <xdr:colOff>2514600</xdr:colOff>
                    <xdr:row>45</xdr:row>
                    <xdr:rowOff>57150</xdr:rowOff>
                  </to>
                </anchor>
              </controlPr>
            </control>
          </mc:Choice>
        </mc:AlternateContent>
        <mc:AlternateContent xmlns:mc="http://schemas.openxmlformats.org/markup-compatibility/2006">
          <mc:Choice Requires="x14">
            <control shapeId="37909" r:id="rId14" name="Check Box 21">
              <controlPr defaultSize="0" autoFill="0" autoLine="0" autoPict="0">
                <anchor moveWithCells="1" sizeWithCells="1">
                  <from>
                    <xdr:col>15</xdr:col>
                    <xdr:colOff>2314575</xdr:colOff>
                    <xdr:row>44</xdr:row>
                    <xdr:rowOff>114300</xdr:rowOff>
                  </from>
                  <to>
                    <xdr:col>16</xdr:col>
                    <xdr:colOff>247650</xdr:colOff>
                    <xdr:row>46</xdr:row>
                    <xdr:rowOff>38100</xdr:rowOff>
                  </to>
                </anchor>
              </controlPr>
            </control>
          </mc:Choice>
        </mc:AlternateContent>
        <mc:AlternateContent xmlns:mc="http://schemas.openxmlformats.org/markup-compatibility/2006">
          <mc:Choice Requires="x14">
            <control shapeId="37910" r:id="rId15" name="Check Box 22">
              <controlPr defaultSize="0" autoFill="0" autoLine="0" autoPict="0">
                <anchor moveWithCells="1" sizeWithCells="1">
                  <from>
                    <xdr:col>15</xdr:col>
                    <xdr:colOff>2305050</xdr:colOff>
                    <xdr:row>45</xdr:row>
                    <xdr:rowOff>133350</xdr:rowOff>
                  </from>
                  <to>
                    <xdr:col>16</xdr:col>
                    <xdr:colOff>228600</xdr:colOff>
                    <xdr:row>47</xdr:row>
                    <xdr:rowOff>57150</xdr:rowOff>
                  </to>
                </anchor>
              </controlPr>
            </control>
          </mc:Choice>
        </mc:AlternateContent>
        <mc:AlternateContent xmlns:mc="http://schemas.openxmlformats.org/markup-compatibility/2006">
          <mc:Choice Requires="x14">
            <control shapeId="37911" r:id="rId16" name="Check Box 23">
              <controlPr defaultSize="0" autoFill="0" autoLine="0" autoPict="0">
                <anchor moveWithCells="1" sizeWithCells="1">
                  <from>
                    <xdr:col>15</xdr:col>
                    <xdr:colOff>2314575</xdr:colOff>
                    <xdr:row>46</xdr:row>
                    <xdr:rowOff>123825</xdr:rowOff>
                  </from>
                  <to>
                    <xdr:col>16</xdr:col>
                    <xdr:colOff>85725</xdr:colOff>
                    <xdr:row>48</xdr:row>
                    <xdr:rowOff>19050</xdr:rowOff>
                  </to>
                </anchor>
              </controlPr>
            </control>
          </mc:Choice>
        </mc:AlternateContent>
        <mc:AlternateContent xmlns:mc="http://schemas.openxmlformats.org/markup-compatibility/2006">
          <mc:Choice Requires="x14">
            <control shapeId="37914" r:id="rId17" name="Check Box 26">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37916" r:id="rId18" name="Check Box 28">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37917" r:id="rId19" name="Check Box 29">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37919" r:id="rId20" name="Check Box 31">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37920" r:id="rId21" name="Check Box 32">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37921" r:id="rId22" name="Check Box 33">
              <controlPr defaultSize="0" autoFill="0" autoLine="0" autoPict="0">
                <anchor moveWithCells="1" sizeWithCells="1">
                  <from>
                    <xdr:col>23</xdr:col>
                    <xdr:colOff>2200275</xdr:colOff>
                    <xdr:row>46</xdr:row>
                    <xdr:rowOff>104775</xdr:rowOff>
                  </from>
                  <to>
                    <xdr:col>24</xdr:col>
                    <xdr:colOff>114300</xdr:colOff>
                    <xdr:row>48</xdr:row>
                    <xdr:rowOff>0</xdr:rowOff>
                  </to>
                </anchor>
              </controlPr>
            </control>
          </mc:Choice>
        </mc:AlternateContent>
        <mc:AlternateContent xmlns:mc="http://schemas.openxmlformats.org/markup-compatibility/2006">
          <mc:Choice Requires="x14">
            <control shapeId="37923" r:id="rId23" name="Check Box 35">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37925" r:id="rId24" name="Check Box 37">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37926" r:id="rId25" name="Check Box 38">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37928" r:id="rId26" name="Check Box 40">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37929" r:id="rId27" name="Check Box 41">
              <controlPr defaultSize="0" autoFill="0" autoLine="0" autoPict="0">
                <anchor moveWithCells="1" sizeWithCells="1">
                  <from>
                    <xdr:col>31</xdr:col>
                    <xdr:colOff>2219325</xdr:colOff>
                    <xdr:row>45</xdr:row>
                    <xdr:rowOff>123825</xdr:rowOff>
                  </from>
                  <to>
                    <xdr:col>32</xdr:col>
                    <xdr:colOff>142875</xdr:colOff>
                    <xdr:row>47</xdr:row>
                    <xdr:rowOff>47625</xdr:rowOff>
                  </to>
                </anchor>
              </controlPr>
            </control>
          </mc:Choice>
        </mc:AlternateContent>
        <mc:AlternateContent xmlns:mc="http://schemas.openxmlformats.org/markup-compatibility/2006">
          <mc:Choice Requires="x14">
            <control shapeId="37932" r:id="rId28" name="Check Box 44">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37934" r:id="rId29" name="Check Box 46">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37935" r:id="rId30" name="Check Box 47">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37937" r:id="rId31" name="Check Box 49">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37938" r:id="rId32" name="Check Box 50">
              <controlPr defaultSize="0" autoFill="0" autoLine="0" autoPict="0">
                <anchor moveWithCells="1" sizeWithCells="1">
                  <from>
                    <xdr:col>39</xdr:col>
                    <xdr:colOff>2333625</xdr:colOff>
                    <xdr:row>44</xdr:row>
                    <xdr:rowOff>142875</xdr:rowOff>
                  </from>
                  <to>
                    <xdr:col>40</xdr:col>
                    <xdr:colOff>485775</xdr:colOff>
                    <xdr:row>46</xdr:row>
                    <xdr:rowOff>66675</xdr:rowOff>
                  </to>
                </anchor>
              </controlPr>
            </control>
          </mc:Choice>
        </mc:AlternateContent>
        <mc:AlternateContent xmlns:mc="http://schemas.openxmlformats.org/markup-compatibility/2006">
          <mc:Choice Requires="x14">
            <control shapeId="37939" r:id="rId33" name="Check Box 51">
              <controlPr defaultSize="0" autoFill="0" autoLine="0" autoPict="0">
                <anchor moveWithCells="1" sizeWithCells="1">
                  <from>
                    <xdr:col>39</xdr:col>
                    <xdr:colOff>2343150</xdr:colOff>
                    <xdr:row>45</xdr:row>
                    <xdr:rowOff>152400</xdr:rowOff>
                  </from>
                  <to>
                    <xdr:col>40</xdr:col>
                    <xdr:colOff>466725</xdr:colOff>
                    <xdr:row>47</xdr:row>
                    <xdr:rowOff>76200</xdr:rowOff>
                  </to>
                </anchor>
              </controlPr>
            </control>
          </mc:Choice>
        </mc:AlternateContent>
        <mc:AlternateContent xmlns:mc="http://schemas.openxmlformats.org/markup-compatibility/2006">
          <mc:Choice Requires="x14">
            <control shapeId="37940" r:id="rId34" name="Check Box 52">
              <controlPr defaultSize="0" autoFill="0" autoLine="0" autoPict="0">
                <anchor moveWithCells="1" sizeWithCells="1">
                  <from>
                    <xdr:col>39</xdr:col>
                    <xdr:colOff>2343150</xdr:colOff>
                    <xdr:row>46</xdr:row>
                    <xdr:rowOff>142875</xdr:rowOff>
                  </from>
                  <to>
                    <xdr:col>40</xdr:col>
                    <xdr:colOff>504825</xdr:colOff>
                    <xdr:row>48</xdr:row>
                    <xdr:rowOff>19050</xdr:rowOff>
                  </to>
                </anchor>
              </controlPr>
            </control>
          </mc:Choice>
        </mc:AlternateContent>
        <mc:AlternateContent xmlns:mc="http://schemas.openxmlformats.org/markup-compatibility/2006">
          <mc:Choice Requires="x14">
            <control shapeId="37943" r:id="rId35" name="Check Box 55">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37945" r:id="rId36" name="Check Box 57">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37947" r:id="rId37" name="Check Box 59">
              <controlPr defaultSize="0" autoFill="0" autoLine="0" autoPict="0">
                <anchor moveWithCells="1" sizeWithCells="1">
                  <from>
                    <xdr:col>31</xdr:col>
                    <xdr:colOff>2228850</xdr:colOff>
                    <xdr:row>43</xdr:row>
                    <xdr:rowOff>171450</xdr:rowOff>
                  </from>
                  <to>
                    <xdr:col>32</xdr:col>
                    <xdr:colOff>142875</xdr:colOff>
                    <xdr:row>45</xdr:row>
                    <xdr:rowOff>76200</xdr:rowOff>
                  </to>
                </anchor>
              </controlPr>
            </control>
          </mc:Choice>
        </mc:AlternateContent>
        <mc:AlternateContent xmlns:mc="http://schemas.openxmlformats.org/markup-compatibility/2006">
          <mc:Choice Requires="x14">
            <control shapeId="37954" r:id="rId38" name="Check Box 66">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37955" r:id="rId39" name="Check Box 67">
              <controlPr defaultSize="0" autoFill="0" autoLine="0" autoPict="0">
                <anchor moveWithCells="1" sizeWithCells="1">
                  <from>
                    <xdr:col>12</xdr:col>
                    <xdr:colOff>0</xdr:colOff>
                    <xdr:row>27</xdr:row>
                    <xdr:rowOff>0</xdr:rowOff>
                  </from>
                  <to>
                    <xdr:col>12</xdr:col>
                    <xdr:colOff>457200</xdr:colOff>
                    <xdr:row>28</xdr:row>
                    <xdr:rowOff>104775</xdr:rowOff>
                  </to>
                </anchor>
              </controlPr>
            </control>
          </mc:Choice>
        </mc:AlternateContent>
        <mc:AlternateContent xmlns:mc="http://schemas.openxmlformats.org/markup-compatibility/2006">
          <mc:Choice Requires="x14">
            <control shapeId="37956" r:id="rId40" name="Check Box 68">
              <controlPr defaultSize="0" autoFill="0" autoLine="0" autoPict="0">
                <anchor moveWithCells="1" sizeWithCells="1">
                  <from>
                    <xdr:col>12</xdr:col>
                    <xdr:colOff>0</xdr:colOff>
                    <xdr:row>27</xdr:row>
                    <xdr:rowOff>114300</xdr:rowOff>
                  </from>
                  <to>
                    <xdr:col>12</xdr:col>
                    <xdr:colOff>590550</xdr:colOff>
                    <xdr:row>29</xdr:row>
                    <xdr:rowOff>76200</xdr:rowOff>
                  </to>
                </anchor>
              </controlPr>
            </control>
          </mc:Choice>
        </mc:AlternateContent>
        <mc:AlternateContent xmlns:mc="http://schemas.openxmlformats.org/markup-compatibility/2006">
          <mc:Choice Requires="x14">
            <control shapeId="37961" r:id="rId41" name="Check Box 73">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37962" r:id="rId42" name="Check Box 74">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37963" r:id="rId43" name="Check Box 75">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37964" r:id="rId44" name="Check Box 76">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37965" r:id="rId45" name="Check Box 77">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37967" r:id="rId46" name="Check Box 79">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37968" r:id="rId47" name="Check Box 80">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37969" r:id="rId48" name="Check Box 81">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37970" r:id="rId49" name="Check Box 82">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37972" r:id="rId50" name="Check Box 84">
              <controlPr defaultSize="0" autoFill="0" autoLine="0" autoPict="0">
                <anchor moveWithCells="1" sizeWithCells="1">
                  <from>
                    <xdr:col>31</xdr:col>
                    <xdr:colOff>2228850</xdr:colOff>
                    <xdr:row>46</xdr:row>
                    <xdr:rowOff>123825</xdr:rowOff>
                  </from>
                  <to>
                    <xdr:col>32</xdr:col>
                    <xdr:colOff>152400</xdr:colOff>
                    <xdr:row>48</xdr:row>
                    <xdr:rowOff>0</xdr:rowOff>
                  </to>
                </anchor>
              </controlPr>
            </control>
          </mc:Choice>
        </mc:AlternateContent>
        <mc:AlternateContent xmlns:mc="http://schemas.openxmlformats.org/markup-compatibility/2006">
          <mc:Choice Requires="x14">
            <control shapeId="37973" r:id="rId51" name="Check Box 85">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37974" r:id="rId52" name="Check Box 86">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37975" r:id="rId53" name="Check Box 87">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37976" r:id="rId54" name="Check Box 88">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37977" r:id="rId55" name="Check Box 89">
              <controlPr defaultSize="0" autoFill="0" autoLine="0" autoPict="0">
                <anchor moveWithCells="1" sizeWithCells="1">
                  <from>
                    <xdr:col>39</xdr:col>
                    <xdr:colOff>2324100</xdr:colOff>
                    <xdr:row>44</xdr:row>
                    <xdr:rowOff>114300</xdr:rowOff>
                  </from>
                  <to>
                    <xdr:col>40</xdr:col>
                    <xdr:colOff>466725</xdr:colOff>
                    <xdr:row>46</xdr:row>
                    <xdr:rowOff>38100</xdr:rowOff>
                  </to>
                </anchor>
              </controlPr>
            </control>
          </mc:Choice>
        </mc:AlternateContent>
        <mc:AlternateContent xmlns:mc="http://schemas.openxmlformats.org/markup-compatibility/2006">
          <mc:Choice Requires="x14">
            <control shapeId="37978" r:id="rId56" name="Check Box 90">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37979" r:id="rId57" name="Check Box 91">
              <controlPr defaultSize="0" autoFill="0" autoLine="0" autoPict="0">
                <anchor moveWithCells="1" sizeWithCells="1">
                  <from>
                    <xdr:col>39</xdr:col>
                    <xdr:colOff>2343150</xdr:colOff>
                    <xdr:row>46</xdr:row>
                    <xdr:rowOff>57150</xdr:rowOff>
                  </from>
                  <to>
                    <xdr:col>40</xdr:col>
                    <xdr:colOff>504825</xdr:colOff>
                    <xdr:row>47</xdr:row>
                    <xdr:rowOff>142875</xdr:rowOff>
                  </to>
                </anchor>
              </controlPr>
            </control>
          </mc:Choice>
        </mc:AlternateContent>
        <mc:AlternateContent xmlns:mc="http://schemas.openxmlformats.org/markup-compatibility/2006">
          <mc:Choice Requires="x14">
            <control shapeId="37980" r:id="rId58" name="Check Box 92">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37981" r:id="rId59" name="Check Box 93">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37989" r:id="rId60" name="Check Box 101">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37990" r:id="rId61" name="Check Box 102">
              <controlPr defaultSize="0" autoFill="0" autoLine="0" autoPict="0">
                <anchor moveWithCells="1" sizeWithCells="1">
                  <from>
                    <xdr:col>12</xdr:col>
                    <xdr:colOff>0</xdr:colOff>
                    <xdr:row>27</xdr:row>
                    <xdr:rowOff>0</xdr:rowOff>
                  </from>
                  <to>
                    <xdr:col>12</xdr:col>
                    <xdr:colOff>457200</xdr:colOff>
                    <xdr:row>28</xdr:row>
                    <xdr:rowOff>104775</xdr:rowOff>
                  </to>
                </anchor>
              </controlPr>
            </control>
          </mc:Choice>
        </mc:AlternateContent>
        <mc:AlternateContent xmlns:mc="http://schemas.openxmlformats.org/markup-compatibility/2006">
          <mc:Choice Requires="x14">
            <control shapeId="37991" r:id="rId62" name="Check Box 103">
              <controlPr defaultSize="0" autoFill="0" autoLine="0" autoPict="0">
                <anchor moveWithCells="1" sizeWithCells="1">
                  <from>
                    <xdr:col>12</xdr:col>
                    <xdr:colOff>0</xdr:colOff>
                    <xdr:row>27</xdr:row>
                    <xdr:rowOff>114300</xdr:rowOff>
                  </from>
                  <to>
                    <xdr:col>12</xdr:col>
                    <xdr:colOff>590550</xdr:colOff>
                    <xdr:row>29</xdr:row>
                    <xdr:rowOff>76200</xdr:rowOff>
                  </to>
                </anchor>
              </controlPr>
            </control>
          </mc:Choice>
        </mc:AlternateContent>
        <mc:AlternateContent xmlns:mc="http://schemas.openxmlformats.org/markup-compatibility/2006">
          <mc:Choice Requires="x14">
            <control shapeId="37996" r:id="rId63" name="Check Box 108">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37997" r:id="rId64" name="Check Box 109">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37998" r:id="rId65" name="Check Box 110">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37999" r:id="rId66" name="Check Box 111">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38000" r:id="rId67" name="Check Box 112">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38002" r:id="rId68" name="Check Box 114">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38003" r:id="rId69" name="Check Box 115">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38004" r:id="rId70" name="Check Box 116">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38005" r:id="rId71" name="Check Box 117">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38008" r:id="rId72" name="Check Box 120">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38009" r:id="rId73" name="Check Box 121">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38010" r:id="rId74" name="Check Box 122">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38011" r:id="rId75" name="Check Box 123">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38012" r:id="rId76" name="Check Box 124">
              <controlPr defaultSize="0" autoFill="0" autoLine="0" autoPict="0">
                <anchor moveWithCells="1" sizeWithCells="1">
                  <from>
                    <xdr:col>39</xdr:col>
                    <xdr:colOff>2324100</xdr:colOff>
                    <xdr:row>44</xdr:row>
                    <xdr:rowOff>114300</xdr:rowOff>
                  </from>
                  <to>
                    <xdr:col>40</xdr:col>
                    <xdr:colOff>466725</xdr:colOff>
                    <xdr:row>46</xdr:row>
                    <xdr:rowOff>38100</xdr:rowOff>
                  </to>
                </anchor>
              </controlPr>
            </control>
          </mc:Choice>
        </mc:AlternateContent>
        <mc:AlternateContent xmlns:mc="http://schemas.openxmlformats.org/markup-compatibility/2006">
          <mc:Choice Requires="x14">
            <control shapeId="38013" r:id="rId77" name="Check Box 125">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38014" r:id="rId78" name="Check Box 126">
              <controlPr defaultSize="0" autoFill="0" autoLine="0" autoPict="0">
                <anchor moveWithCells="1" sizeWithCells="1">
                  <from>
                    <xdr:col>39</xdr:col>
                    <xdr:colOff>2343150</xdr:colOff>
                    <xdr:row>46</xdr:row>
                    <xdr:rowOff>57150</xdr:rowOff>
                  </from>
                  <to>
                    <xdr:col>40</xdr:col>
                    <xdr:colOff>504825</xdr:colOff>
                    <xdr:row>47</xdr:row>
                    <xdr:rowOff>142875</xdr:rowOff>
                  </to>
                </anchor>
              </controlPr>
            </control>
          </mc:Choice>
        </mc:AlternateContent>
        <mc:AlternateContent xmlns:mc="http://schemas.openxmlformats.org/markup-compatibility/2006">
          <mc:Choice Requires="x14">
            <control shapeId="38015" r:id="rId79" name="Check Box 127">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38016" r:id="rId80" name="Check Box 128">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38024" r:id="rId81" name="Check Box 136">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38025" r:id="rId82" name="Check Box 137">
              <controlPr defaultSize="0" autoFill="0" autoLine="0" autoPict="0">
                <anchor moveWithCells="1" sizeWithCells="1">
                  <from>
                    <xdr:col>12</xdr:col>
                    <xdr:colOff>0</xdr:colOff>
                    <xdr:row>27</xdr:row>
                    <xdr:rowOff>0</xdr:rowOff>
                  </from>
                  <to>
                    <xdr:col>12</xdr:col>
                    <xdr:colOff>457200</xdr:colOff>
                    <xdr:row>28</xdr:row>
                    <xdr:rowOff>104775</xdr:rowOff>
                  </to>
                </anchor>
              </controlPr>
            </control>
          </mc:Choice>
        </mc:AlternateContent>
        <mc:AlternateContent xmlns:mc="http://schemas.openxmlformats.org/markup-compatibility/2006">
          <mc:Choice Requires="x14">
            <control shapeId="38026" r:id="rId83" name="Check Box 138">
              <controlPr defaultSize="0" autoFill="0" autoLine="0" autoPict="0">
                <anchor moveWithCells="1" sizeWithCells="1">
                  <from>
                    <xdr:col>12</xdr:col>
                    <xdr:colOff>0</xdr:colOff>
                    <xdr:row>27</xdr:row>
                    <xdr:rowOff>114300</xdr:rowOff>
                  </from>
                  <to>
                    <xdr:col>12</xdr:col>
                    <xdr:colOff>590550</xdr:colOff>
                    <xdr:row>29</xdr:row>
                    <xdr:rowOff>76200</xdr:rowOff>
                  </to>
                </anchor>
              </controlPr>
            </control>
          </mc:Choice>
        </mc:AlternateContent>
        <mc:AlternateContent xmlns:mc="http://schemas.openxmlformats.org/markup-compatibility/2006">
          <mc:Choice Requires="x14">
            <control shapeId="38031" r:id="rId84" name="Check Box 143">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38032" r:id="rId85" name="Check Box 144">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38033" r:id="rId86" name="Check Box 145">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38034" r:id="rId87" name="Check Box 146">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38035" r:id="rId88" name="Check Box 147">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38037" r:id="rId89" name="Check Box 149">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38038" r:id="rId90" name="Check Box 150">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38039" r:id="rId91" name="Check Box 151">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38040" r:id="rId92" name="Check Box 152">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38043" r:id="rId93" name="Check Box 155">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38044" r:id="rId94" name="Check Box 156">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38045" r:id="rId95" name="Check Box 157">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38046" r:id="rId96" name="Check Box 158">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38047" r:id="rId97" name="Check Box 159">
              <controlPr defaultSize="0" autoFill="0" autoLine="0" autoPict="0">
                <anchor moveWithCells="1" sizeWithCells="1">
                  <from>
                    <xdr:col>39</xdr:col>
                    <xdr:colOff>2324100</xdr:colOff>
                    <xdr:row>44</xdr:row>
                    <xdr:rowOff>114300</xdr:rowOff>
                  </from>
                  <to>
                    <xdr:col>40</xdr:col>
                    <xdr:colOff>466725</xdr:colOff>
                    <xdr:row>46</xdr:row>
                    <xdr:rowOff>38100</xdr:rowOff>
                  </to>
                </anchor>
              </controlPr>
            </control>
          </mc:Choice>
        </mc:AlternateContent>
        <mc:AlternateContent xmlns:mc="http://schemas.openxmlformats.org/markup-compatibility/2006">
          <mc:Choice Requires="x14">
            <control shapeId="38048" r:id="rId98" name="Check Box 160">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38049" r:id="rId99" name="Check Box 161">
              <controlPr defaultSize="0" autoFill="0" autoLine="0" autoPict="0">
                <anchor moveWithCells="1" sizeWithCells="1">
                  <from>
                    <xdr:col>39</xdr:col>
                    <xdr:colOff>2343150</xdr:colOff>
                    <xdr:row>46</xdr:row>
                    <xdr:rowOff>57150</xdr:rowOff>
                  </from>
                  <to>
                    <xdr:col>40</xdr:col>
                    <xdr:colOff>504825</xdr:colOff>
                    <xdr:row>47</xdr:row>
                    <xdr:rowOff>142875</xdr:rowOff>
                  </to>
                </anchor>
              </controlPr>
            </control>
          </mc:Choice>
        </mc:AlternateContent>
        <mc:AlternateContent xmlns:mc="http://schemas.openxmlformats.org/markup-compatibility/2006">
          <mc:Choice Requires="x14">
            <control shapeId="38050" r:id="rId100" name="Check Box 162">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38051" r:id="rId101" name="Check Box 163">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38059" r:id="rId102" name="Check Box 171">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38060" r:id="rId103" name="Check Box 172">
              <controlPr defaultSize="0" autoFill="0" autoLine="0" autoPict="0">
                <anchor moveWithCells="1" sizeWithCells="1">
                  <from>
                    <xdr:col>12</xdr:col>
                    <xdr:colOff>0</xdr:colOff>
                    <xdr:row>27</xdr:row>
                    <xdr:rowOff>0</xdr:rowOff>
                  </from>
                  <to>
                    <xdr:col>12</xdr:col>
                    <xdr:colOff>457200</xdr:colOff>
                    <xdr:row>28</xdr:row>
                    <xdr:rowOff>104775</xdr:rowOff>
                  </to>
                </anchor>
              </controlPr>
            </control>
          </mc:Choice>
        </mc:AlternateContent>
        <mc:AlternateContent xmlns:mc="http://schemas.openxmlformats.org/markup-compatibility/2006">
          <mc:Choice Requires="x14">
            <control shapeId="38061" r:id="rId104" name="Check Box 173">
              <controlPr defaultSize="0" autoFill="0" autoLine="0" autoPict="0">
                <anchor moveWithCells="1" sizeWithCells="1">
                  <from>
                    <xdr:col>12</xdr:col>
                    <xdr:colOff>0</xdr:colOff>
                    <xdr:row>27</xdr:row>
                    <xdr:rowOff>114300</xdr:rowOff>
                  </from>
                  <to>
                    <xdr:col>12</xdr:col>
                    <xdr:colOff>590550</xdr:colOff>
                    <xdr:row>29</xdr:row>
                    <xdr:rowOff>76200</xdr:rowOff>
                  </to>
                </anchor>
              </controlPr>
            </control>
          </mc:Choice>
        </mc:AlternateContent>
        <mc:AlternateContent xmlns:mc="http://schemas.openxmlformats.org/markup-compatibility/2006">
          <mc:Choice Requires="x14">
            <control shapeId="38066" r:id="rId105" name="Check Box 178">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38067" r:id="rId106" name="Check Box 179">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38068" r:id="rId107" name="Check Box 180">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38069" r:id="rId108" name="Check Box 181">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38070" r:id="rId109" name="Check Box 182">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38072" r:id="rId110" name="Check Box 184">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38073" r:id="rId111" name="Check Box 185">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38074" r:id="rId112" name="Check Box 186">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38075" r:id="rId113" name="Check Box 187">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38078" r:id="rId114" name="Check Box 190">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38079" r:id="rId115" name="Check Box 191">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38080" r:id="rId116" name="Check Box 192">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38081" r:id="rId117" name="Check Box 193">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38082" r:id="rId118" name="Check Box 194">
              <controlPr defaultSize="0" autoFill="0" autoLine="0" autoPict="0">
                <anchor moveWithCells="1" sizeWithCells="1">
                  <from>
                    <xdr:col>39</xdr:col>
                    <xdr:colOff>2324100</xdr:colOff>
                    <xdr:row>44</xdr:row>
                    <xdr:rowOff>114300</xdr:rowOff>
                  </from>
                  <to>
                    <xdr:col>40</xdr:col>
                    <xdr:colOff>466725</xdr:colOff>
                    <xdr:row>46</xdr:row>
                    <xdr:rowOff>38100</xdr:rowOff>
                  </to>
                </anchor>
              </controlPr>
            </control>
          </mc:Choice>
        </mc:AlternateContent>
        <mc:AlternateContent xmlns:mc="http://schemas.openxmlformats.org/markup-compatibility/2006">
          <mc:Choice Requires="x14">
            <control shapeId="38083" r:id="rId119" name="Check Box 195">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38084" r:id="rId120" name="Check Box 196">
              <controlPr defaultSize="0" autoFill="0" autoLine="0" autoPict="0">
                <anchor moveWithCells="1" sizeWithCells="1">
                  <from>
                    <xdr:col>39</xdr:col>
                    <xdr:colOff>2343150</xdr:colOff>
                    <xdr:row>46</xdr:row>
                    <xdr:rowOff>57150</xdr:rowOff>
                  </from>
                  <to>
                    <xdr:col>40</xdr:col>
                    <xdr:colOff>504825</xdr:colOff>
                    <xdr:row>47</xdr:row>
                    <xdr:rowOff>142875</xdr:rowOff>
                  </to>
                </anchor>
              </controlPr>
            </control>
          </mc:Choice>
        </mc:AlternateContent>
        <mc:AlternateContent xmlns:mc="http://schemas.openxmlformats.org/markup-compatibility/2006">
          <mc:Choice Requires="x14">
            <control shapeId="38085" r:id="rId121" name="Check Box 197">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38086" r:id="rId122" name="Check Box 198">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AQ50"/>
  <sheetViews>
    <sheetView showGridLines="0" showWhiteSpace="0" zoomScale="80" zoomScaleNormal="80" zoomScalePageLayoutView="70" workbookViewId="0">
      <pane xSplit="4" ySplit="12" topLeftCell="E13" activePane="bottomRight" state="frozen"/>
      <selection pane="bottomRight" activeCell="A4" sqref="A4:C6"/>
      <selection pane="bottomLeft" activeCell="A10" sqref="A10"/>
      <selection pane="topRight" activeCell="E1" sqref="E1"/>
    </sheetView>
  </sheetViews>
  <sheetFormatPr defaultColWidth="9.140625" defaultRowHeight="15.75"/>
  <cols>
    <col min="1" max="1" width="38" style="1" bestFit="1" customWidth="1"/>
    <col min="2" max="2" width="25.5703125" style="1" customWidth="1"/>
    <col min="3" max="3" width="16.85546875" style="1" customWidth="1"/>
    <col min="4" max="4" width="0.140625" style="1" customWidth="1"/>
    <col min="5" max="5" width="49.85546875" style="1" customWidth="1"/>
    <col min="6" max="6" width="20.28515625" style="1" customWidth="1"/>
    <col min="7" max="7" width="4.140625" style="1" customWidth="1"/>
    <col min="8" max="8" width="40" style="1" bestFit="1" customWidth="1"/>
    <col min="9" max="9" width="17.28515625" style="1" customWidth="1"/>
    <col min="10" max="10" width="25.140625" style="1" bestFit="1" customWidth="1"/>
    <col min="11" max="11" width="25.28515625" style="1" bestFit="1" customWidth="1"/>
    <col min="12" max="12" width="3.42578125" style="1" customWidth="1"/>
    <col min="13" max="13" width="49.5703125" style="1" customWidth="1"/>
    <col min="14" max="14" width="15.5703125" style="1" customWidth="1"/>
    <col min="15" max="15" width="2.85546875" style="1" customWidth="1"/>
    <col min="16" max="16" width="38.140625" style="1" customWidth="1"/>
    <col min="17" max="17" width="15.85546875" style="1" customWidth="1"/>
    <col min="18" max="18" width="25.140625" style="1" customWidth="1"/>
    <col min="19" max="19" width="25.28515625" style="1" customWidth="1"/>
    <col min="20" max="20" width="9.140625" style="1" customWidth="1"/>
    <col min="21" max="21" width="49.7109375" style="1" customWidth="1"/>
    <col min="22" max="22" width="13.42578125" style="1" customWidth="1"/>
    <col min="23" max="23" width="3.42578125" style="1" customWidth="1"/>
    <col min="24" max="24" width="38.42578125" style="1" customWidth="1"/>
    <col min="25" max="25" width="17.5703125" style="1" customWidth="1"/>
    <col min="26" max="26" width="29.42578125" style="1" customWidth="1"/>
    <col min="27" max="27" width="29" style="1" customWidth="1"/>
    <col min="28" max="28" width="9.140625" style="1" customWidth="1"/>
    <col min="29" max="29" width="49.5703125" style="1" customWidth="1"/>
    <col min="30" max="30" width="13.42578125" style="1" customWidth="1"/>
    <col min="31" max="31" width="3.5703125" style="1" customWidth="1"/>
    <col min="32" max="32" width="38.140625" style="1" customWidth="1"/>
    <col min="33" max="33" width="17.85546875" style="1" customWidth="1"/>
    <col min="34" max="34" width="29.42578125" style="1" customWidth="1"/>
    <col min="35" max="35" width="29" style="1" customWidth="1"/>
    <col min="36" max="36" width="9.140625" style="1" customWidth="1"/>
    <col min="37" max="37" width="49.5703125" style="1" customWidth="1"/>
    <col min="38" max="38" width="13.42578125" style="1" customWidth="1"/>
    <col min="39" max="39" width="3.42578125" style="1" customWidth="1"/>
    <col min="40" max="40" width="38" style="1" customWidth="1"/>
    <col min="41" max="41" width="16.28515625" style="1" customWidth="1"/>
    <col min="42" max="42" width="29.42578125" style="1" customWidth="1"/>
    <col min="43" max="43" width="29" style="1" customWidth="1"/>
    <col min="44" max="44" width="9.140625" style="1" customWidth="1"/>
    <col min="45" max="16384" width="9.140625" style="1"/>
  </cols>
  <sheetData>
    <row r="1" spans="1:43" s="122" customFormat="1" ht="24" customHeight="1">
      <c r="A1" s="231" t="s">
        <v>74</v>
      </c>
      <c r="B1" s="178"/>
      <c r="C1" s="178"/>
      <c r="D1" s="178"/>
      <c r="E1" s="178"/>
      <c r="F1" s="178"/>
      <c r="G1" s="178"/>
      <c r="H1" s="178"/>
      <c r="I1" s="178"/>
      <c r="J1" s="178"/>
      <c r="K1" s="178"/>
      <c r="L1" s="178"/>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row>
    <row r="2" spans="1:43" s="122" customFormat="1" ht="24" customHeight="1">
      <c r="A2" s="231"/>
      <c r="B2" s="178"/>
      <c r="C2" s="178"/>
      <c r="D2" s="178"/>
      <c r="E2" s="178"/>
      <c r="F2" s="178"/>
      <c r="G2" s="178"/>
      <c r="H2" s="178"/>
      <c r="I2" s="178"/>
      <c r="J2" s="178"/>
      <c r="K2" s="178"/>
      <c r="L2" s="178"/>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row>
    <row r="3" spans="1:43" s="122" customFormat="1" ht="24" customHeight="1" thickBot="1">
      <c r="A3" s="232"/>
      <c r="B3" s="233"/>
      <c r="C3" s="233"/>
      <c r="D3" s="233"/>
      <c r="E3" s="233"/>
      <c r="F3" s="233"/>
      <c r="G3" s="233"/>
      <c r="H3" s="233"/>
      <c r="I3" s="233"/>
      <c r="J3" s="233"/>
      <c r="K3" s="233"/>
      <c r="L3" s="233"/>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row>
    <row r="4" spans="1:43" s="258" customFormat="1" ht="24" customHeight="1" thickBot="1">
      <c r="A4" s="267" t="s">
        <v>156</v>
      </c>
      <c r="B4" s="268"/>
      <c r="C4" s="269"/>
      <c r="D4" s="255"/>
    </row>
    <row r="5" spans="1:43" s="258" customFormat="1" ht="24" customHeight="1" thickBot="1">
      <c r="A5" s="270"/>
      <c r="B5" s="271"/>
      <c r="C5" s="272"/>
      <c r="D5" s="256"/>
      <c r="E5" s="257"/>
      <c r="F5" s="257"/>
      <c r="G5" s="257"/>
      <c r="H5" s="257"/>
      <c r="I5" s="257"/>
      <c r="J5" s="257"/>
      <c r="K5" s="257"/>
      <c r="L5" s="257"/>
    </row>
    <row r="6" spans="1:43" s="258" customFormat="1" ht="24" customHeight="1" thickBot="1">
      <c r="A6" s="273"/>
      <c r="B6" s="274"/>
      <c r="C6" s="275"/>
      <c r="D6" s="256"/>
      <c r="E6" s="257"/>
      <c r="F6" s="257"/>
      <c r="G6" s="257"/>
      <c r="H6" s="257"/>
      <c r="I6" s="257"/>
      <c r="J6" s="257"/>
      <c r="K6" s="257"/>
      <c r="L6" s="257"/>
    </row>
    <row r="7" spans="1:43" s="58" customFormat="1" ht="24" customHeight="1" thickBot="1">
      <c r="A7" s="241" t="s">
        <v>75</v>
      </c>
      <c r="B7" s="242"/>
      <c r="C7" s="243"/>
      <c r="D7" s="3"/>
      <c r="E7" s="63"/>
    </row>
    <row r="8" spans="1:43" s="47" customFormat="1" ht="24" customHeight="1" thickBot="1">
      <c r="A8" s="54" t="s">
        <v>76</v>
      </c>
      <c r="B8" s="244"/>
      <c r="C8" s="245"/>
      <c r="E8" s="59"/>
    </row>
    <row r="9" spans="1:43" s="47" customFormat="1" ht="24" customHeight="1" thickBot="1">
      <c r="A9" s="54" t="s">
        <v>77</v>
      </c>
      <c r="B9" s="281"/>
      <c r="C9" s="282"/>
      <c r="E9" s="59"/>
    </row>
    <row r="10" spans="1:43" s="47" customFormat="1" ht="24" customHeight="1" thickBot="1">
      <c r="A10" s="54" t="s">
        <v>78</v>
      </c>
      <c r="B10" s="62" t="s">
        <v>80</v>
      </c>
      <c r="C10" s="70">
        <f>IF(B10="Sum of Calculations",SUM(F47,N47,V47,AD47,AL47),IF(B10="Affadivit",B8,B9))</f>
        <v>0</v>
      </c>
      <c r="E10" s="59"/>
    </row>
    <row r="11" spans="1:43" s="61" customFormat="1" ht="21.75" customHeight="1" thickBot="1">
      <c r="A11" s="54" t="s">
        <v>79</v>
      </c>
      <c r="B11" s="62" t="s">
        <v>80</v>
      </c>
      <c r="C11" s="70">
        <f>IF(B11="Sum of Calculations",SUM(F48,N48,V48,AD48,AL48),IF(B11="Amount on Borrowers Affadivit",B8,B9))</f>
        <v>0</v>
      </c>
      <c r="D11" s="47"/>
      <c r="E11" s="60"/>
    </row>
    <row r="12" spans="1:43" ht="1.5" customHeight="1" thickBot="1">
      <c r="A12" s="55"/>
      <c r="B12" s="56"/>
      <c r="C12" s="57"/>
      <c r="D12" s="12"/>
      <c r="E12" s="2"/>
    </row>
    <row r="13" spans="1:43" ht="21.75" thickBot="1">
      <c r="A13" s="252" t="s">
        <v>81</v>
      </c>
      <c r="B13" s="253"/>
      <c r="C13" s="254"/>
      <c r="E13" s="236" t="s">
        <v>157</v>
      </c>
      <c r="F13" s="237"/>
      <c r="G13" s="237"/>
      <c r="H13" s="237"/>
      <c r="I13" s="237"/>
      <c r="J13" s="237"/>
      <c r="K13" s="238"/>
      <c r="L13" s="88"/>
      <c r="M13" s="236" t="s">
        <v>83</v>
      </c>
      <c r="N13" s="237"/>
      <c r="O13" s="237"/>
      <c r="P13" s="237"/>
      <c r="Q13" s="237"/>
      <c r="R13" s="237"/>
      <c r="S13" s="238"/>
      <c r="U13" s="236" t="s">
        <v>84</v>
      </c>
      <c r="V13" s="237"/>
      <c r="W13" s="237"/>
      <c r="X13" s="237"/>
      <c r="Y13" s="237"/>
      <c r="Z13" s="237"/>
      <c r="AA13" s="238"/>
      <c r="AC13" s="283" t="s">
        <v>85</v>
      </c>
      <c r="AD13" s="284"/>
      <c r="AE13" s="284"/>
      <c r="AF13" s="284"/>
      <c r="AG13" s="284"/>
      <c r="AH13" s="284"/>
      <c r="AI13" s="285"/>
      <c r="AK13" s="236" t="s">
        <v>86</v>
      </c>
      <c r="AL13" s="237"/>
      <c r="AM13" s="237"/>
      <c r="AN13" s="237"/>
      <c r="AO13" s="237"/>
      <c r="AP13" s="237"/>
      <c r="AQ13" s="238"/>
    </row>
    <row r="14" spans="1:43" s="8" customFormat="1" ht="19.5" customHeight="1" thickBot="1">
      <c r="A14" s="103"/>
      <c r="B14" s="104"/>
      <c r="C14" s="105"/>
      <c r="E14" s="239" t="s">
        <v>87</v>
      </c>
      <c r="F14" s="240"/>
      <c r="H14" s="165" t="s">
        <v>88</v>
      </c>
      <c r="I14" s="48" t="s">
        <v>89</v>
      </c>
      <c r="J14" s="48" t="s">
        <v>90</v>
      </c>
      <c r="K14" s="49" t="s">
        <v>91</v>
      </c>
      <c r="L14" s="89"/>
      <c r="M14" s="239" t="s">
        <v>87</v>
      </c>
      <c r="N14" s="240"/>
      <c r="P14" s="165" t="s">
        <v>88</v>
      </c>
      <c r="Q14" s="48" t="s">
        <v>89</v>
      </c>
      <c r="R14" s="48" t="s">
        <v>90</v>
      </c>
      <c r="S14" s="49" t="s">
        <v>91</v>
      </c>
      <c r="U14" s="239" t="s">
        <v>87</v>
      </c>
      <c r="V14" s="240"/>
      <c r="X14" s="165" t="s">
        <v>88</v>
      </c>
      <c r="Y14" s="48" t="s">
        <v>89</v>
      </c>
      <c r="Z14" s="48" t="s">
        <v>90</v>
      </c>
      <c r="AA14" s="49" t="s">
        <v>91</v>
      </c>
      <c r="AC14" s="239" t="s">
        <v>87</v>
      </c>
      <c r="AD14" s="240"/>
      <c r="AF14" s="165" t="s">
        <v>88</v>
      </c>
      <c r="AG14" s="48" t="s">
        <v>89</v>
      </c>
      <c r="AH14" s="48" t="s">
        <v>90</v>
      </c>
      <c r="AI14" s="49" t="s">
        <v>91</v>
      </c>
      <c r="AK14" s="239" t="s">
        <v>87</v>
      </c>
      <c r="AL14" s="240"/>
      <c r="AN14" s="165" t="s">
        <v>88</v>
      </c>
      <c r="AO14" s="48" t="s">
        <v>89</v>
      </c>
      <c r="AP14" s="48" t="s">
        <v>90</v>
      </c>
      <c r="AQ14" s="49" t="s">
        <v>91</v>
      </c>
    </row>
    <row r="15" spans="1:43" ht="18.75" customHeight="1" thickBot="1">
      <c r="A15" s="100" t="s">
        <v>92</v>
      </c>
      <c r="B15" s="101" t="s">
        <v>93</v>
      </c>
      <c r="C15" s="105"/>
      <c r="E15" s="16" t="s">
        <v>94</v>
      </c>
      <c r="F15" s="133">
        <v>44562</v>
      </c>
      <c r="H15" s="50" t="s">
        <v>95</v>
      </c>
      <c r="I15" s="137"/>
      <c r="J15" s="71">
        <f>I15</f>
        <v>0</v>
      </c>
      <c r="K15" s="72">
        <f t="shared" ref="K15:K22" si="0">J15/12</f>
        <v>0</v>
      </c>
      <c r="L15" s="51"/>
      <c r="M15" s="16" t="s">
        <v>94</v>
      </c>
      <c r="N15" s="133">
        <v>44562</v>
      </c>
      <c r="P15" s="50" t="s">
        <v>95</v>
      </c>
      <c r="Q15" s="137"/>
      <c r="R15" s="71">
        <f>Q15</f>
        <v>0</v>
      </c>
      <c r="S15" s="72">
        <f t="shared" ref="S15:S22" si="1">R15/12</f>
        <v>0</v>
      </c>
      <c r="U15" s="16" t="s">
        <v>94</v>
      </c>
      <c r="V15" s="133">
        <v>44562</v>
      </c>
      <c r="X15" s="50" t="s">
        <v>95</v>
      </c>
      <c r="Y15" s="137"/>
      <c r="Z15" s="71">
        <f>Y15</f>
        <v>0</v>
      </c>
      <c r="AA15" s="72">
        <f t="shared" ref="AA15:AA22" si="2">Z15/12</f>
        <v>0</v>
      </c>
      <c r="AC15" s="16" t="s">
        <v>94</v>
      </c>
      <c r="AD15" s="133">
        <v>44562</v>
      </c>
      <c r="AF15" s="50" t="s">
        <v>95</v>
      </c>
      <c r="AG15" s="137"/>
      <c r="AH15" s="71">
        <f>AG15</f>
        <v>0</v>
      </c>
      <c r="AI15" s="72">
        <f t="shared" ref="AI15:AI22" si="3">AH15/12</f>
        <v>0</v>
      </c>
      <c r="AK15" s="16" t="s">
        <v>94</v>
      </c>
      <c r="AL15" s="133">
        <v>44562</v>
      </c>
      <c r="AN15" s="50" t="s">
        <v>95</v>
      </c>
      <c r="AO15" s="137"/>
      <c r="AP15" s="71">
        <f>AO15</f>
        <v>0</v>
      </c>
      <c r="AQ15" s="72">
        <f t="shared" ref="AQ15:AQ22" si="4">AP15/12</f>
        <v>0</v>
      </c>
    </row>
    <row r="16" spans="1:43" ht="17.25" customHeight="1">
      <c r="A16" s="127"/>
      <c r="B16" s="128"/>
      <c r="C16" s="105"/>
      <c r="E16" s="16" t="s">
        <v>96</v>
      </c>
      <c r="F16" s="134">
        <v>40</v>
      </c>
      <c r="H16" s="52" t="s">
        <v>97</v>
      </c>
      <c r="I16" s="138"/>
      <c r="J16" s="73">
        <f>I16</f>
        <v>0</v>
      </c>
      <c r="K16" s="74">
        <f t="shared" si="0"/>
        <v>0</v>
      </c>
      <c r="L16" s="51"/>
      <c r="M16" s="16" t="s">
        <v>96</v>
      </c>
      <c r="N16" s="134">
        <v>40</v>
      </c>
      <c r="P16" s="52" t="s">
        <v>97</v>
      </c>
      <c r="Q16" s="138"/>
      <c r="R16" s="73">
        <f>Q16</f>
        <v>0</v>
      </c>
      <c r="S16" s="74">
        <f t="shared" si="1"/>
        <v>0</v>
      </c>
      <c r="U16" s="16" t="s">
        <v>96</v>
      </c>
      <c r="V16" s="134">
        <v>40</v>
      </c>
      <c r="X16" s="52" t="s">
        <v>97</v>
      </c>
      <c r="Y16" s="138"/>
      <c r="Z16" s="73">
        <f>Y16</f>
        <v>0</v>
      </c>
      <c r="AA16" s="74">
        <f t="shared" si="2"/>
        <v>0</v>
      </c>
      <c r="AC16" s="16" t="s">
        <v>96</v>
      </c>
      <c r="AD16" s="134">
        <v>40</v>
      </c>
      <c r="AF16" s="52" t="s">
        <v>97</v>
      </c>
      <c r="AG16" s="138"/>
      <c r="AH16" s="73">
        <f>AG16</f>
        <v>0</v>
      </c>
      <c r="AI16" s="74">
        <f t="shared" si="3"/>
        <v>0</v>
      </c>
      <c r="AK16" s="16" t="s">
        <v>96</v>
      </c>
      <c r="AL16" s="134">
        <v>40</v>
      </c>
      <c r="AN16" s="52" t="s">
        <v>97</v>
      </c>
      <c r="AO16" s="138"/>
      <c r="AP16" s="73">
        <f>AO16</f>
        <v>0</v>
      </c>
      <c r="AQ16" s="74">
        <f t="shared" si="4"/>
        <v>0</v>
      </c>
    </row>
    <row r="17" spans="1:43" ht="18" customHeight="1" thickBot="1">
      <c r="A17" s="129"/>
      <c r="B17" s="130"/>
      <c r="C17" s="105"/>
      <c r="E17" s="18" t="s">
        <v>99</v>
      </c>
      <c r="F17" s="135">
        <v>52</v>
      </c>
      <c r="H17" s="15" t="s">
        <v>100</v>
      </c>
      <c r="I17" s="139"/>
      <c r="J17" s="75">
        <f>I17/F23*(IF(F24="Hourly",2080,IF(F24="Weekly",52,IF(F24="Bi-Weekly",26,IF(F24="Bi-Monthly",24,IF(F24="Monthly",12))))))</f>
        <v>0</v>
      </c>
      <c r="K17" s="76">
        <f t="shared" si="0"/>
        <v>0</v>
      </c>
      <c r="L17" s="51"/>
      <c r="M17" s="18" t="s">
        <v>99</v>
      </c>
      <c r="N17" s="135">
        <v>52</v>
      </c>
      <c r="P17" s="15" t="s">
        <v>100</v>
      </c>
      <c r="Q17" s="139"/>
      <c r="R17" s="75">
        <f>Q17/N23*(IF(N24="Hourly",2080,IF(N24="Weekly",52,IF(N24="Bi-Weekly",26,IF(N24="Bi-Monthly",24,IF(N24="Monthly",12))))))</f>
        <v>0</v>
      </c>
      <c r="S17" s="76">
        <f t="shared" si="1"/>
        <v>0</v>
      </c>
      <c r="U17" s="18" t="s">
        <v>99</v>
      </c>
      <c r="V17" s="135">
        <v>52</v>
      </c>
      <c r="X17" s="15" t="s">
        <v>100</v>
      </c>
      <c r="Y17" s="139"/>
      <c r="Z17" s="75">
        <f>Y17/V23*(IF(V24="Hourly",2080,IF(V24="Weekly",52,IF(V24="Bi-Weekly",26,IF(V24="Bi-Monthly",24,IF(V24="Monthly",12))))))</f>
        <v>0</v>
      </c>
      <c r="AA17" s="76">
        <f t="shared" si="2"/>
        <v>0</v>
      </c>
      <c r="AC17" s="18" t="s">
        <v>99</v>
      </c>
      <c r="AD17" s="135">
        <v>52</v>
      </c>
      <c r="AF17" s="15" t="s">
        <v>100</v>
      </c>
      <c r="AG17" s="139"/>
      <c r="AH17" s="75">
        <f>AG17/AD23*(IF(AD24="Hourly",2080,IF(AD24="Weekly",52,IF(AD24="Bi-Weekly",26,IF(AD24="Bi-Monthly",24,IF(AD24="Monthly",12))))))</f>
        <v>0</v>
      </c>
      <c r="AI17" s="76">
        <f t="shared" si="3"/>
        <v>0</v>
      </c>
      <c r="AK17" s="18" t="s">
        <v>99</v>
      </c>
      <c r="AL17" s="135">
        <v>52</v>
      </c>
      <c r="AN17" s="15" t="s">
        <v>100</v>
      </c>
      <c r="AO17" s="139"/>
      <c r="AP17" s="75">
        <f>AO17/AL23*(IF(AL24="Hourly",2080,IF(AL24="Weekly",52,IF(AL24="Bi-Weekly",26,IF(AL24="Bi-Monthly",24,IF(AL24="Monthly",12))))))</f>
        <v>0</v>
      </c>
      <c r="AQ17" s="76">
        <f t="shared" si="4"/>
        <v>0</v>
      </c>
    </row>
    <row r="18" spans="1:43" ht="16.5" customHeight="1" thickBot="1">
      <c r="A18" s="129"/>
      <c r="B18" s="130"/>
      <c r="C18" s="105"/>
      <c r="E18" s="40"/>
      <c r="F18" s="38"/>
      <c r="H18" s="17" t="s">
        <v>102</v>
      </c>
      <c r="I18" s="140"/>
      <c r="J18" s="77">
        <f>I18/F23*(IF(F24="Hourly",2080,IF(F24="Weekly",52,IF(F24="Bi-Weekly",26,IF(F24="Bi-Monthly",24,IF(F24="Monthly",12))))))</f>
        <v>0</v>
      </c>
      <c r="K18" s="78">
        <f t="shared" si="0"/>
        <v>0</v>
      </c>
      <c r="L18" s="51"/>
      <c r="M18" s="118"/>
      <c r="N18" s="38"/>
      <c r="P18" s="17" t="s">
        <v>102</v>
      </c>
      <c r="Q18" s="140"/>
      <c r="R18" s="77">
        <f>Q18/N23*(IF(N24="Hourly",2080,IF(N24="Weekly",52,IF(N24="Bi-Weekly",26,IF(N24="Bi-Monthly",24,IF(N24="Monthly",12))))))</f>
        <v>0</v>
      </c>
      <c r="S18" s="78">
        <f t="shared" si="1"/>
        <v>0</v>
      </c>
      <c r="U18" s="40"/>
      <c r="V18" s="38"/>
      <c r="X18" s="17" t="s">
        <v>102</v>
      </c>
      <c r="Y18" s="140"/>
      <c r="Z18" s="77">
        <f>Y18/V23*(IF(V24="Hourly",2080,IF(V24="Weekly",52,IF(V24="Bi-Weekly",26,IF(V24="Bi-Monthly",24,IF(V24="Monthly",12))))))</f>
        <v>0</v>
      </c>
      <c r="AA18" s="78">
        <f t="shared" si="2"/>
        <v>0</v>
      </c>
      <c r="AC18" s="40"/>
      <c r="AD18" s="38"/>
      <c r="AF18" s="17" t="s">
        <v>102</v>
      </c>
      <c r="AG18" s="140"/>
      <c r="AH18" s="77">
        <f>AG18/AD23*(IF(AD24="Hourly",2080,IF(AD24="Weekly",52,IF(AD24="Bi-Weekly",26,IF(AD24="Bi-Monthly",24,IF(AD24="Monthly",12))))))</f>
        <v>0</v>
      </c>
      <c r="AI18" s="78">
        <f t="shared" si="3"/>
        <v>0</v>
      </c>
      <c r="AK18" s="40"/>
      <c r="AL18" s="38"/>
      <c r="AN18" s="17" t="s">
        <v>102</v>
      </c>
      <c r="AO18" s="140"/>
      <c r="AP18" s="77">
        <f>AO18/AL23*(IF(AL24="Hourly",2080,IF(AL24="Weekly",52,IF(AL24="Bi-Weekly",26,IF(AL24="Bi-Monthly",24,IF(AL24="Monthly",12))))))</f>
        <v>0</v>
      </c>
      <c r="AQ18" s="78">
        <f t="shared" si="4"/>
        <v>0</v>
      </c>
    </row>
    <row r="19" spans="1:43" ht="18.75">
      <c r="A19" s="129"/>
      <c r="B19" s="130"/>
      <c r="C19" s="105"/>
      <c r="E19" s="239" t="s">
        <v>103</v>
      </c>
      <c r="F19" s="240"/>
      <c r="H19" s="17" t="s">
        <v>104</v>
      </c>
      <c r="I19" s="140"/>
      <c r="J19" s="77">
        <f>I19*F16*F17</f>
        <v>0</v>
      </c>
      <c r="K19" s="78">
        <f t="shared" si="0"/>
        <v>0</v>
      </c>
      <c r="L19" s="51"/>
      <c r="M19" s="239" t="s">
        <v>103</v>
      </c>
      <c r="N19" s="240"/>
      <c r="P19" s="17" t="s">
        <v>104</v>
      </c>
      <c r="Q19" s="140"/>
      <c r="R19" s="77">
        <f>Q19*N16*N17</f>
        <v>0</v>
      </c>
      <c r="S19" s="78">
        <f t="shared" si="1"/>
        <v>0</v>
      </c>
      <c r="U19" s="239" t="s">
        <v>103</v>
      </c>
      <c r="V19" s="240"/>
      <c r="X19" s="17" t="s">
        <v>104</v>
      </c>
      <c r="Y19" s="140"/>
      <c r="Z19" s="77">
        <f>Y19*V16*V17</f>
        <v>0</v>
      </c>
      <c r="AA19" s="78">
        <f t="shared" si="2"/>
        <v>0</v>
      </c>
      <c r="AC19" s="239" t="s">
        <v>103</v>
      </c>
      <c r="AD19" s="240"/>
      <c r="AF19" s="17" t="s">
        <v>104</v>
      </c>
      <c r="AG19" s="140"/>
      <c r="AH19" s="77">
        <f>AG19*AD16*AD17</f>
        <v>0</v>
      </c>
      <c r="AI19" s="78">
        <f t="shared" si="3"/>
        <v>0</v>
      </c>
      <c r="AK19" s="239" t="s">
        <v>103</v>
      </c>
      <c r="AL19" s="240"/>
      <c r="AN19" s="17" t="s">
        <v>104</v>
      </c>
      <c r="AO19" s="140"/>
      <c r="AP19" s="77">
        <f>AO19*AL16*AL17</f>
        <v>0</v>
      </c>
      <c r="AQ19" s="78">
        <f t="shared" si="4"/>
        <v>0</v>
      </c>
    </row>
    <row r="20" spans="1:43" ht="18" customHeight="1">
      <c r="A20" s="129"/>
      <c r="B20" s="130"/>
      <c r="C20" s="105"/>
      <c r="E20" s="19" t="s">
        <v>105</v>
      </c>
      <c r="F20" s="136">
        <v>44895</v>
      </c>
      <c r="H20" s="52" t="s">
        <v>106</v>
      </c>
      <c r="I20" s="138"/>
      <c r="J20" s="79">
        <f>I20*(IF(F24="Hourly",2080,IF(F24="Weekly",52,IF(F24="Bi-Weekly",26,IF(F24="Bi-Monthly",24,IF(F24="Monthly",12,1))))))</f>
        <v>0</v>
      </c>
      <c r="K20" s="80">
        <f t="shared" si="0"/>
        <v>0</v>
      </c>
      <c r="L20" s="51"/>
      <c r="M20" s="19" t="s">
        <v>105</v>
      </c>
      <c r="N20" s="136">
        <v>44895</v>
      </c>
      <c r="P20" s="52" t="s">
        <v>106</v>
      </c>
      <c r="Q20" s="138"/>
      <c r="R20" s="79">
        <f>Q20*(IF(N24="Hourly",2080,IF(N24="Weekly",52,IF(N24="Bi-Weekly",26,IF(N24="Bi-Monthly",24,IF(N24="Monthly",12,1))))))</f>
        <v>0</v>
      </c>
      <c r="S20" s="80">
        <f t="shared" si="1"/>
        <v>0</v>
      </c>
      <c r="U20" s="19" t="s">
        <v>105</v>
      </c>
      <c r="V20" s="136">
        <v>44895</v>
      </c>
      <c r="X20" s="52" t="s">
        <v>106</v>
      </c>
      <c r="Y20" s="138"/>
      <c r="Z20" s="79">
        <f>Y20*(IF(V24="Hourly",2080,IF(V24="Weekly",52,IF(V24="Bi-Weekly",26,IF(V24="Bi-Monthly",24,IF(V24="Monthly",12,1))))))</f>
        <v>0</v>
      </c>
      <c r="AA20" s="80">
        <f t="shared" si="2"/>
        <v>0</v>
      </c>
      <c r="AC20" s="19" t="s">
        <v>105</v>
      </c>
      <c r="AD20" s="136">
        <v>44895</v>
      </c>
      <c r="AF20" s="52" t="s">
        <v>106</v>
      </c>
      <c r="AG20" s="138"/>
      <c r="AH20" s="79">
        <f>AG20*(IF(AD24="Hourly",2080,IF(AD24="Weekly",52,IF(AD24="Bi-Weekly",26,IF(AD24="Bi-Monthly",24,IF(AD24="Monthly",12,1))))))</f>
        <v>0</v>
      </c>
      <c r="AI20" s="80">
        <f t="shared" si="3"/>
        <v>0</v>
      </c>
      <c r="AK20" s="19" t="s">
        <v>105</v>
      </c>
      <c r="AL20" s="136">
        <v>44895</v>
      </c>
      <c r="AN20" s="52" t="s">
        <v>106</v>
      </c>
      <c r="AO20" s="138"/>
      <c r="AP20" s="79">
        <f>AO20*(IF(AL24="Hourly",2080,IF(AL24="Weekly",52,IF(AL24="Bi-Weekly",26,IF(AL24="Bi-Monthly",24,IF(AL24="Monthly",12,1))))))</f>
        <v>0</v>
      </c>
      <c r="AQ20" s="80">
        <f t="shared" si="4"/>
        <v>0</v>
      </c>
    </row>
    <row r="21" spans="1:43" ht="17.25" customHeight="1">
      <c r="A21" s="129"/>
      <c r="B21" s="130"/>
      <c r="C21" s="105"/>
      <c r="E21" s="16" t="s">
        <v>107</v>
      </c>
      <c r="F21" s="136">
        <v>44880</v>
      </c>
      <c r="H21" s="15" t="s">
        <v>108</v>
      </c>
      <c r="I21" s="139"/>
      <c r="J21" s="75">
        <f>I21</f>
        <v>0</v>
      </c>
      <c r="K21" s="76">
        <f t="shared" si="0"/>
        <v>0</v>
      </c>
      <c r="L21" s="51"/>
      <c r="M21" s="16" t="s">
        <v>107</v>
      </c>
      <c r="N21" s="136">
        <v>44880</v>
      </c>
      <c r="P21" s="15" t="s">
        <v>108</v>
      </c>
      <c r="Q21" s="139"/>
      <c r="R21" s="75">
        <f>Q21</f>
        <v>0</v>
      </c>
      <c r="S21" s="76">
        <f t="shared" si="1"/>
        <v>0</v>
      </c>
      <c r="U21" s="16" t="s">
        <v>107</v>
      </c>
      <c r="V21" s="136">
        <v>44880</v>
      </c>
      <c r="X21" s="15" t="s">
        <v>108</v>
      </c>
      <c r="Y21" s="139"/>
      <c r="Z21" s="75">
        <f>Y21</f>
        <v>0</v>
      </c>
      <c r="AA21" s="76">
        <f t="shared" si="2"/>
        <v>0</v>
      </c>
      <c r="AC21" s="16" t="s">
        <v>107</v>
      </c>
      <c r="AD21" s="136">
        <v>44880</v>
      </c>
      <c r="AF21" s="15" t="s">
        <v>108</v>
      </c>
      <c r="AG21" s="139"/>
      <c r="AH21" s="75">
        <f>AG21</f>
        <v>0</v>
      </c>
      <c r="AI21" s="76">
        <f t="shared" si="3"/>
        <v>0</v>
      </c>
      <c r="AK21" s="16" t="s">
        <v>107</v>
      </c>
      <c r="AL21" s="136">
        <v>44880</v>
      </c>
      <c r="AN21" s="15" t="s">
        <v>108</v>
      </c>
      <c r="AO21" s="139"/>
      <c r="AP21" s="75">
        <f>AO21</f>
        <v>0</v>
      </c>
      <c r="AQ21" s="76">
        <f t="shared" si="4"/>
        <v>0</v>
      </c>
    </row>
    <row r="22" spans="1:43" ht="18.75" customHeight="1">
      <c r="A22" s="129"/>
      <c r="B22" s="130"/>
      <c r="C22" s="105"/>
      <c r="E22" s="20" t="s">
        <v>109</v>
      </c>
      <c r="F22" s="136">
        <v>44893</v>
      </c>
      <c r="H22" s="52" t="s">
        <v>110</v>
      </c>
      <c r="I22" s="138"/>
      <c r="J22" s="79">
        <f>I22</f>
        <v>0</v>
      </c>
      <c r="K22" s="74">
        <f t="shared" si="0"/>
        <v>0</v>
      </c>
      <c r="L22" s="51"/>
      <c r="M22" s="20" t="s">
        <v>109</v>
      </c>
      <c r="N22" s="136">
        <v>44893</v>
      </c>
      <c r="P22" s="52" t="s">
        <v>110</v>
      </c>
      <c r="Q22" s="138"/>
      <c r="R22" s="79">
        <f>Q22</f>
        <v>0</v>
      </c>
      <c r="S22" s="74">
        <f t="shared" si="1"/>
        <v>0</v>
      </c>
      <c r="U22" s="20" t="s">
        <v>109</v>
      </c>
      <c r="V22" s="136">
        <v>44893</v>
      </c>
      <c r="X22" s="52" t="s">
        <v>110</v>
      </c>
      <c r="Y22" s="138"/>
      <c r="Z22" s="79">
        <f>Y22</f>
        <v>0</v>
      </c>
      <c r="AA22" s="74">
        <f t="shared" si="2"/>
        <v>0</v>
      </c>
      <c r="AC22" s="20" t="s">
        <v>109</v>
      </c>
      <c r="AD22" s="136">
        <v>44893</v>
      </c>
      <c r="AF22" s="52" t="s">
        <v>110</v>
      </c>
      <c r="AG22" s="138"/>
      <c r="AH22" s="79">
        <f>AG22</f>
        <v>0</v>
      </c>
      <c r="AI22" s="74">
        <f t="shared" si="3"/>
        <v>0</v>
      </c>
      <c r="AK22" s="20" t="s">
        <v>109</v>
      </c>
      <c r="AL22" s="136">
        <v>44893</v>
      </c>
      <c r="AN22" s="52" t="s">
        <v>110</v>
      </c>
      <c r="AO22" s="138"/>
      <c r="AP22" s="79">
        <f>AO22</f>
        <v>0</v>
      </c>
      <c r="AQ22" s="74">
        <f t="shared" si="4"/>
        <v>0</v>
      </c>
    </row>
    <row r="23" spans="1:43" ht="15.75" customHeight="1">
      <c r="A23" s="129"/>
      <c r="B23" s="130"/>
      <c r="C23" s="105"/>
      <c r="E23" s="21" t="s">
        <v>111</v>
      </c>
      <c r="F23" s="41">
        <f>IF(F24="Weekly",IF(F15=44197,ROUNDUP((F20-F15)/7,0),ROUNDUP(((F22+1)-F15)/7,0)),IF(F24="Bi-Weekly",IF(F15=44562,ROUNDUP(((F20-F15)/14),0),ROUNDUP((((F22+1)-F15)/14),0)),IF(F24="Monthly",ROUNDDOWN(((F20-F15)/29),0),IF(F24="Bi-Monthly",ROUNDDOWN(((F20-F15)/15),0)))))</f>
        <v>24</v>
      </c>
      <c r="G23" s="65"/>
      <c r="H23" s="246" t="s">
        <v>112</v>
      </c>
      <c r="I23" s="247"/>
      <c r="J23" s="96" t="s">
        <v>113</v>
      </c>
      <c r="K23" s="44" t="s">
        <v>114</v>
      </c>
      <c r="L23" s="51"/>
      <c r="M23" s="21" t="s">
        <v>111</v>
      </c>
      <c r="N23" s="41">
        <f>IF(N24="Weekly",IF(N15=44197,ROUNDUP((N20-N15)/7,0),ROUNDUP(((N22+1)-N15)/7,0)),IF(N24="Bi-Weekly",IF(N15=44562,ROUNDUP(((N20-N15)/14),0),ROUNDUP((((N22+1)-N15)/14),0)),IF(N24="Monthly",ROUNDDOWN(((N20-N15)/29),0),IF(N24="Bi-Monthly",ROUNDDOWN(((N20-N15)/15),0)))))</f>
        <v>24</v>
      </c>
      <c r="P23" s="246" t="s">
        <v>112</v>
      </c>
      <c r="Q23" s="247"/>
      <c r="R23" s="44" t="s">
        <v>113</v>
      </c>
      <c r="S23" s="44" t="s">
        <v>114</v>
      </c>
      <c r="U23" s="21" t="s">
        <v>111</v>
      </c>
      <c r="V23" s="41">
        <f>IF(V24="Weekly",IF(V15=44197,ROUNDUP((V20-V15)/7,0),ROUNDUP(((V22+1)-V15)/7,0)),IF(V24="Bi-Weekly",IF(V15=44562,ROUNDUP(((V20-V15)/14),0),ROUNDUP((((V22+1)-V15)/14),0)),IF(V24="Monthly",ROUNDDOWN(((V20-V15)/29),0),IF(V24="Bi-Monthly",ROUNDDOWN(((V20-V15)/15),0)))))</f>
        <v>24</v>
      </c>
      <c r="X23" s="246" t="s">
        <v>112</v>
      </c>
      <c r="Y23" s="247"/>
      <c r="Z23" s="44" t="s">
        <v>114</v>
      </c>
      <c r="AA23" s="44" t="s">
        <v>114</v>
      </c>
      <c r="AC23" s="21" t="s">
        <v>111</v>
      </c>
      <c r="AD23" s="41">
        <f>IF(AD24="Weekly",IF(AD15=44197,ROUNDUP((AD20-AD15)/7,0),ROUNDUP(((AD22+1)-AD15)/7,0)),IF(AD24="Bi-Weekly",IF(AD15=44562,ROUNDUP(((AD20-AD15)/14),0),ROUNDUP((((AD22+1)-AD15)/14),0)),IF(AD24="Monthly",ROUNDDOWN(((AD20-AD15)/29),0),IF(AD24="Bi-Monthly",ROUNDDOWN(((AD20-AD15)/15),0)))))</f>
        <v>24</v>
      </c>
      <c r="AF23" s="246" t="s">
        <v>112</v>
      </c>
      <c r="AG23" s="247"/>
      <c r="AH23" s="44" t="s">
        <v>114</v>
      </c>
      <c r="AI23" s="44" t="s">
        <v>114</v>
      </c>
      <c r="AK23" s="21" t="s">
        <v>111</v>
      </c>
      <c r="AL23" s="41">
        <f>IF(AL24="Weekly",IF(AL15=44197,ROUNDUP((AL20-AL15)/7,0),ROUNDUP(((AL22+1)-AL15)/7,0)),IF(AL24="Bi-Weekly",IF(AL15=44562,ROUNDUP(((AL20-AL15)/14),0),ROUNDUP((((AL22+1)-AL15)/14),0)),IF(AL24="Monthly",ROUNDDOWN(((AL20-AL15)/29),0),IF(AL24="Bi-Monthly",ROUNDDOWN(((AL20-AL15)/15),0)))))</f>
        <v>24</v>
      </c>
      <c r="AN23" s="246" t="s">
        <v>112</v>
      </c>
      <c r="AO23" s="247"/>
      <c r="AP23" s="44" t="s">
        <v>114</v>
      </c>
      <c r="AQ23" s="44" t="s">
        <v>114</v>
      </c>
    </row>
    <row r="24" spans="1:43" ht="18" customHeight="1" thickBot="1">
      <c r="A24" s="129"/>
      <c r="B24" s="130"/>
      <c r="C24" s="105"/>
      <c r="E24" s="18" t="s">
        <v>115</v>
      </c>
      <c r="F24" s="95" t="str">
        <f>IF(E31=TRUE,F27,IF(F22-F21=6,"Weekly",IF(AND(DAY(F21)=1,F22=EOMONTH(F21,0)),"Monthly",IF(F22-F21&gt;30,"Annually",IF(OR(AND(MONTH(F21)=2,AND(DAY(F21)=1,DAY(F22)=14)),AND(MONTH(F21)=2,DAY(F21)=15,OR(DAY(F22)=28,DAY(F22)=29))),"Check Bi-Weekly vs Bi-Monthly",IF(OR(F22-F21=13,F22-F21=12),"Bi-Weekly",IF(OR(F22-F21=14,F22-F21=15),"Bi-Monthly","Error")))))))</f>
        <v>Bi-Weekly</v>
      </c>
      <c r="G24" s="65"/>
      <c r="H24" s="248" t="s">
        <v>116</v>
      </c>
      <c r="I24" s="249"/>
      <c r="J24" s="22">
        <f>IF(J23="YTD Gross",J17,IF(J23="YTD Gross + 1 Yr W2 Avg",((I17+J15)/(F23+IF(E33=TRUE,F28,IF(F24="Hourly",2080,IF(F24="Weekly",52,IF(F24="Bi-Weekly",26,IF(F24="Bi-Monthly",24,IF(F24="Monthly",12,1))))))))*IF(F24="Hourly",2080,IF(F24="Weekly",52,IF(F24="Bi-Weekly",26,IF(F24="Bi-Monthly",24,IF(F24="Monthly",12,1))))),IF(J23="YTD Gross + 2 Yr W2 Avg",((I17+J15+J16)/(F23+IF(E33=TRUE,F28,IF(F24="Hourly",2080,IF(F24="Weekly",52,IF(F24="Bi-Weekly",26,IF(F24="Bi-Monthly",24,IF(F24="Monthly",12,1))))))+IF(E34=TRUE,F29,IF(F24="Hourly",2080,IF(F24="Weekly",52,IF(F24="Bi-Weekly",26,IF(F24="Bi-Monthly",24,IF(F24="Monthly",12,1)))))))*IF(F24="Hourly",2080,IF(F24="Weekly",52,IF(F24="Bi-Weekly",26,IF(F24="Bi-Monthly",24,IF(F24="Monthly",12,1)))))),IF(J23="1 Yr Prior W2",J15,IF(J23="Hourly",J19,IF(J23="YTD Base",J18,IF(J23="Period Salary",J20,IF(J23="YTD Base + 1 Yr Prior Avg",(I18+J21)/(F23+IF(E33=TRUE,F28,IF(F24="Hourly",2080,IF(F24="Weekly",52,IF(F24="Bi-Weekly",26,IF(F24="Bi-Monthly",24,IF(F24="Monthly",12,1)))))))*IF(F24="Hourly",2080,IF(F24="Weekly",52,IF(F24="Bi-Weekly",26,IF(F24="Bi-Monthly",24,IF(F24="Monthly",12,"Error"))))),IF(J23="YTD Base + 2 Yr Prior Avg",((I18+J21+J22)/(F23+IF(E33=TRUE,F28,IF(F24="Hourly",2080,IF(F24="Weekly",52,IF(F24="Bi-Weekly",26,IF(F24="Bi-Monthly",24,IF(F24="Monthly",12,1))))))+IF(E34=TRUE,F29,IF(F24="Hourly",2080,IF(F24="Weekly",52,IF(F24="Bi-Weekly",26,IF(F24="Bi-Monthly",24,IF(F24="Monthly",12,1))))))))*(IF(F24="Hourly",2080,IF(F24="Weekly",52,IF(F24="Bi-Weekly",26,IF(F24="Bi-Monthly",24,IF(F24="Monthly",12,1)))))),IF(J23="2 Yr W2 Avg",((J15+J16)/2)))))))))))/1</f>
        <v>0</v>
      </c>
      <c r="K24" s="23">
        <f>IF(K23="YTD Gross",J17,IF(K23="YTD Gross + 1 Yr W2 Avg",((I17+J15)/(F23+IF(E33=TRUE,F28,IF(F24="Hourly",2080,IF(F24="Weekly",52,IF(F24="Bi-Weekly",26,IF(F24="Bi-Monthly",24,IF(F24="Monthly",12,1))))))))*IF(F24="Hourly",2080,IF(F24="Weekly",52,IF(F24="Bi-Weekly",26,IF(F24="Bi-Monthly",24,IF(F24="Monthly",12,1))))),IF(K23="YTD Gross + 2 Yr W2 Avg",((I17+J15+J16)/(F23+IF(E33=TRUE,F28,IF(F24="Hourly",2080,IF(F24="Weekly",52,IF(F24="Bi-Weekly",26,IF(F24="Bi-Monthly",24,IF(F24="Monthly",12,1))))))+IF(E34=TRUE,F29,IF(F24="Hourly",2080,IF(F24="Weekly",52,IF(F24="Bi-Weekly",26,IF(F24="Bi-Monthly",24,IF(F24="Monthly",12,1)))))))*IF(F24="Hourly",2080,IF(F24="Weekly",52,IF(F24="Bi-Weekly",26,IF(F24="Bi-Monthly",24,IF(F24="Monthly",12,1)))))),IF(K23="1 Yr Prior W2",J15,IF(K23="Hourly",J19,IF(K23="YTD Base",J18,IF(K23="Period Salary",J20,IF(K23="YTD Base + 1 Yr Prior Avg",(I18+J21)/(F23+IF(E33=TRUE,F28,IF(F24="Hourly",2080,IF(F24="Weekly",52,IF(F24="Bi-Weekly",26,IF(F24="Bi-Monthly",24,IF(F24="Monthly",12,1)))))))*IF(F24="Hourly",2080,IF(F24="Weekly",52,IF(F24="Bi-Weekly",26,IF(F24="Bi-Monthly",24,IF(F24="Monthly",12,"Error"))))),IF(K23="YTD Base + 2 Yr Prior Avg",((I18+J21+J22)/(F23+IF(E33=TRUE,F28,IF(F24="Hourly",2080,IF(F24="Weekly",52,IF(F24="Bi-Weekly",26,IF(F24="Bi-Monthly",24,IF(F24="Monthly",12,1))))))+IF(E34=TRUE,F29,IF(F24="Hourly",2080,IF(F24="Weekly",52,IF(F24="Bi-Weekly",26,IF(F24="Bi-Monthly",24,IF(F24="Monthly",12,1))))))))*(IF(F24="Hourly",2080,IF(F24="Weekly",52,IF(F24="Bi-Weekly",26,IF(F24="Bi-Monthly",24,IF(F24="Monthly",12,1)))))),IF(K23="2 Yr W2 Avg",((J15+J16)/2)))))))))))/12</f>
        <v>0</v>
      </c>
      <c r="L24" s="51"/>
      <c r="M24" s="18" t="s">
        <v>115</v>
      </c>
      <c r="N24" s="95" t="str">
        <f>IF(M31=TRUE,N27,IF(N22-N21=6,"Weekly",IF(AND(DAY(N21)=1,N22=EOMONTH(N21,0)),"Monthly",IF(N22-N21&gt;30,"Annually",IF(OR(AND(MONTH(N21)=2,AND(DAY(N21)=1,DAY(N22)=14)),AND(MONTH(N21)=2,DAY(N21)=15,OR(DAY(N22)=28,DAY(N22)=29))),"Check Bi-Weekly vs Bi-Monthly",IF(OR(N22-N21=13,N22-N21=12),"Bi-Weekly",IF(OR(N22-N21=14,N22-N21=15),"Bi-Monthly","Error")))))))</f>
        <v>Bi-Weekly</v>
      </c>
      <c r="P24" s="248" t="s">
        <v>116</v>
      </c>
      <c r="Q24" s="249"/>
      <c r="R24" s="22">
        <f>IF(R23="YTD Gross",R17,IF(R23="YTD Gross + 1 Yr W2 Avg",((Q17+R15)/(N23+IF(M33=TRUE,N28,IF(N24="Hourly",2080,IF(N24="Weekly",52,IF(N24="Bi-Weekly",26,IF(N24="Bi-Monthly",24,IF(N24="Monthly",12,1))))))))*IF(N24="Hourly",2080,IF(N24="Weekly",52,IF(N24="Bi-Weekly",26,IF(N24="Bi-Monthly",24,IF(N24="Monthly",12,1))))),IF(R23="YTD Gross + 2 Yr W2 Avg",((Q17+R15+R16)/(N23+IF(M33=TRUE,N28,IF(N24="Hourly",2080,IF(N24="Weekly",52,IF(N24="Bi-Weekly",26,IF(N24="Bi-Monthly",24,IF(N24="Monthly",12,1))))))+IF(M34=TRUE,N29,IF(N24="Hourly",2080,IF(N24="Weekly",52,IF(N24="Bi-Weekly",26,IF(N24="Bi-Monthly",24,IF(N24="Monthly",12,1)))))))*IF(N24="Hourly",2080,IF(N24="Weekly",52,IF(N24="Bi-Weekly",26,IF(N24="Bi-Monthly",24,IF(N24="Monthly",12,1)))))),IF(R23="1 Yr Prior W2",R15,IF(R23="Hourly",R19,IF(R23="YTD Base",R18,IF(R23="Period Salary",R20,IF(R23="YTD Base + 1 Yr Prior Avg",(Q18+R21)/(N23+IF(M33=TRUE,N28,IF(N24="Hourly",2080,IF(N24="Weekly",52,IF(N24="Bi-Weekly",26,IF(N24="Bi-Monthly",24,IF(N24="Monthly",12,1)))))))*IF(N24="Hourly",2080,IF(N24="Weekly",52,IF(N24="Bi-Weekly",26,IF(N24="Bi-Monthly",24,IF(N24="Monthly",12,"Error"))))),IF(R23="YTD Base + 2 Yr Prior Avg",((Q18+R21+R22)/(N23+IF(M33=TRUE,N28,IF(N24="Hourly",2080,IF(N24="Weekly",52,IF(N24="Bi-Weekly",26,IF(N24="Bi-Monthly",24,IF(N24="Monthly",12,1))))))+IF(M34=TRUE,N29,IF(N24="Hourly",2080,IF(N24="Weekly",52,IF(N24="Bi-Weekly",26,IF(N24="Bi-Monthly",24,IF(N24="Monthly",12,1))))))))*(IF(N24="Hourly",2080,IF(N24="Weekly",52,IF(N24="Bi-Weekly",26,IF(N24="Bi-Monthly",24,IF(N24="Monthly",12,1)))))),IF(R23="2 Yr W2 Avg",((R15+R16)/2)))))))))))/1</f>
        <v>0</v>
      </c>
      <c r="S24" s="23">
        <f>IF(S23="YTD Gross",R17,IF(S23="YTD Gross + 1 Yr W2 Avg",((Q17+R15)/(N23+IF(M33=TRUE,N28,IF(N24="Hourly",2080,IF(N24="Weekly",52,IF(N24="Bi-Weekly",26,IF(N24="Bi-Monthly",24,IF(N24="Monthly",12,1))))))))*IF(N24="Hourly",2080,IF(N24="Weekly",52,IF(N24="Bi-Weekly",26,IF(N24="Bi-Monthly",24,IF(N24="Monthly",12,1))))),IF(S23="YTD Gross + 2 Yr W2 Avg",((Q17+R15+R16)/(N23+IF(M33=TRUE,N28,IF(N24="Hourly",2080,IF(N24="Weekly",52,IF(N24="Bi-Weekly",26,IF(N24="Bi-Monthly",24,IF(N24="Monthly",12,1))))))+IF(M34=TRUE,N29,IF(N24="Hourly",2080,IF(N24="Weekly",52,IF(N24="Bi-Weekly",26,IF(N24="Bi-Monthly",24,IF(N24="Monthly",12,1)))))))*IF(N24="Hourly",2080,IF(N24="Weekly",52,IF(N24="Bi-Weekly",26,IF(N24="Bi-Monthly",24,IF(N24="Monthly",12,1)))))),IF(S23="1 Yr Prior W2",R15,IF(S23="Hourly",R19,IF(S23="YTD Base",R18,IF(S23="Period Salary",R20,IF(S23="YTD Base + 1 Yr Prior Avg",(Q18+R21)/(N23+IF(M33=TRUE,N28,IF(N24="Hourly",2080,IF(N24="Weekly",52,IF(N24="Bi-Weekly",26,IF(N24="Bi-Monthly",24,IF(N24="Monthly",12,1)))))))*IF(N24="Hourly",2080,IF(N24="Weekly",52,IF(N24="Bi-Weekly",26,IF(N24="Bi-Monthly",24,IF(N24="Monthly",12,"Error"))))),IF(S23="YTD Base + 2 Yr Prior Avg",((Q18+R21+R22)/(N23+IF(M33=TRUE,N28,IF(N24="Hourly",2080,IF(N24="Weekly",52,IF(N24="Bi-Weekly",26,IF(N24="Bi-Monthly",24,IF(N24="Monthly",12,1))))))+IF(M34=TRUE,N29,IF(N24="Hourly",2080,IF(N24="Weekly",52,IF(N24="Bi-Weekly",26,IF(N24="Bi-Monthly",24,IF(N24="Monthly",12,1))))))))*(IF(N24="Hourly",2080,IF(N24="Weekly",52,IF(N24="Bi-Weekly",26,IF(N24="Bi-Monthly",24,IF(N24="Monthly",12,1)))))),IF(S23="2 Yr W2 Avg",((R15+R16)/2)))))))))))/12</f>
        <v>0</v>
      </c>
      <c r="U24" s="18" t="s">
        <v>115</v>
      </c>
      <c r="V24" s="95" t="str">
        <f>IF(U31=TRUE,V27,IF(V22-V21=6,"Weekly",IF(AND(DAY(V21)=1,V22=EOMONTH(V21,0)),"Monthly",IF(V22-V21&gt;30,"Annually",IF(OR(AND(MONTH(V21)=2,AND(DAY(V21)=1,DAY(V22)=14)),AND(MONTH(V21)=2,DAY(V21)=15,OR(DAY(V22)=28,DAY(V22)=29))),"Check Bi-Weekly vs Bi-Monthly",IF(OR(V22-V21=13,V22-V21=12),"Bi-Weekly",IF(OR(V22-V21=14,V22-V21=15),"Bi-Monthly","Error")))))))</f>
        <v>Bi-Weekly</v>
      </c>
      <c r="X24" s="248" t="s">
        <v>116</v>
      </c>
      <c r="Y24" s="249"/>
      <c r="Z24" s="22">
        <f>IF(Z23="YTD Gross",Z17,IF(Z23="YTD Gross + 1 Yr W2 Avg",((Y17+Z15)/(V23+IF(U33=TRUE,V28,IF(V24="Hourly",2080,IF(V24="Weekly",52,IF(V24="Bi-Weekly",26,IF(V24="Bi-Monthly",24,IF(V24="Monthly",12,1))))))))*IF(V24="Hourly",2080,IF(V24="Weekly",52,IF(V24="Bi-Weekly",26,IF(V24="Bi-Monthly",24,IF(V24="Monthly",12,1))))),IF(Z23="YTD Gross + 2 Yr W2 Avg",((Y17+Z15+Z16)/(V23+IF(U33=TRUE,V28,IF(V24="Hourly",2080,IF(V24="Weekly",52,IF(V24="Bi-Weekly",26,IF(V24="Bi-Monthly",24,IF(V24="Monthly",12,1))))))+IF(U34=TRUE,V29,IF(V24="Hourly",2080,IF(V24="Weekly",52,IF(V24="Bi-Weekly",26,IF(V24="Bi-Monthly",24,IF(V24="Monthly",12,1)))))))*IF(V24="Hourly",2080,IF(V24="Weekly",52,IF(V24="Bi-Weekly",26,IF(V24="Bi-Monthly",24,IF(V24="Monthly",12,1)))))),IF(Z23="1 Yr Prior W2",Z15,IF(Z23="Hourly",Z19,IF(Z23="YTD Base",Z18,IF(Z23="Period Salary",Z20,IF(Z23="YTD Base + 1 Yr Prior Avg",(Y18+Z21)/(V23+IF(U33=TRUE,V28,IF(V24="Hourly",2080,IF(V24="Weekly",52,IF(V24="Bi-Weekly",26,IF(V24="Bi-Monthly",24,IF(V24="Monthly",12,1)))))))*IF(V24="Hourly",2080,IF(V24="Weekly",52,IF(V24="Bi-Weekly",26,IF(V24="Bi-Monthly",24,IF(V24="Monthly",12,"Error"))))),IF(Z23="YTD Base + 2 Yr Prior Avg",((Y18+Z21+Z22)/(V23+IF(U33=TRUE,V28,IF(V24="Hourly",2080,IF(V24="Weekly",52,IF(V24="Bi-Weekly",26,IF(V24="Bi-Monthly",24,IF(V24="Monthly",12,1))))))+IF(U34=TRUE,V29,IF(V24="Hourly",2080,IF(V24="Weekly",52,IF(V24="Bi-Weekly",26,IF(V24="Bi-Monthly",24,IF(V24="Monthly",12,1))))))))*(IF(V24="Hourly",2080,IF(V24="Weekly",52,IF(V24="Bi-Weekly",26,IF(V24="Bi-Monthly",24,IF(V24="Monthly",12,1)))))),IF(Z23="2 Yr W2 Avg",((Z15+Z16)/2)))))))))))/1</f>
        <v>0</v>
      </c>
      <c r="AA24" s="23">
        <f>IF(AA23="YTD Gross",Z17,IF(AA23="YTD Gross + 1 Yr W2 Avg",((Y17+Z15)/(V23+IF(U33=TRUE,V28,IF(V24="Hourly",2080,IF(V24="Weekly",52,IF(V24="Bi-Weekly",26,IF(V24="Bi-Monthly",24,IF(V24="Monthly",12,1))))))))*IF(V24="Hourly",2080,IF(V24="Weekly",52,IF(V24="Bi-Weekly",26,IF(V24="Bi-Monthly",24,IF(V24="Monthly",12,1))))),IF(AA23="YTD Gross + 2 Yr W2 Avg",((Y17+Z15+Z16)/(V23+IF(U33=TRUE,V28,IF(V24="Hourly",2080,IF(V24="Weekly",52,IF(V24="Bi-Weekly",26,IF(V24="Bi-Monthly",24,IF(V24="Monthly",12,1))))))+IF(U34=TRUE,V29,IF(V24="Hourly",2080,IF(V24="Weekly",52,IF(V24="Bi-Weekly",26,IF(V24="Bi-Monthly",24,IF(V24="Monthly",12,1)))))))*IF(V24="Hourly",2080,IF(V24="Weekly",52,IF(V24="Bi-Weekly",26,IF(V24="Bi-Monthly",24,IF(V24="Monthly",12,1)))))),IF(AA23="1 Yr Prior W2",Z15,IF(AA23="Hourly",Z19,IF(AA23="YTD Base",Z18,IF(AA23="Period Salary",Z20,IF(AA23="YTD Base + 1 Yr Prior Avg",(Y18+Z21)/(V23+IF(U33=TRUE,V28,IF(V24="Hourly",2080,IF(V24="Weekly",52,IF(V24="Bi-Weekly",26,IF(V24="Bi-Monthly",24,IF(V24="Monthly",12,1)))))))*IF(V24="Hourly",2080,IF(V24="Weekly",52,IF(V24="Bi-Weekly",26,IF(V24="Bi-Monthly",24,IF(V24="Monthly",12,"Error"))))),IF(AA23="YTD Base + 2 Yr Prior Avg",((Y18+Z21+Z22)/(V23+IF(U33=TRUE,V28,IF(V24="Hourly",2080,IF(V24="Weekly",52,IF(V24="Bi-Weekly",26,IF(V24="Bi-Monthly",24,IF(V24="Monthly",12,1))))))+IF(U34=TRUE,V29,IF(V24="Hourly",2080,IF(V24="Weekly",52,IF(V24="Bi-Weekly",26,IF(V24="Bi-Monthly",24,IF(V24="Monthly",12,1))))))))*(IF(V24="Hourly",2080,IF(V24="Weekly",52,IF(V24="Bi-Weekly",26,IF(V24="Bi-Monthly",24,IF(V24="Monthly",12,1)))))),IF(AA23="2 Yr W2 Avg",((Z15+Z16)/2)))))))))))/12</f>
        <v>0</v>
      </c>
      <c r="AC24" s="18" t="s">
        <v>115</v>
      </c>
      <c r="AD24" s="95" t="str">
        <f>IF(AC31=TRUE,AD27,IF(AD22-AD21=6,"Weekly",IF(AND(DAY(AD21)=1,AD22=EOMONTH(AD21,0)),"Monthly",IF(AD22-AD21&gt;30,"Annually",IF(OR(AND(MONTH(AD21)=2,AND(DAY(AD21)=1,DAY(AD22)=14)),AND(MONTH(AD21)=2,DAY(AD21)=15,OR(DAY(AD22)=28,DAY(AD22)=29))),"Check Bi-Weekly vs Bi-Monthly",IF(OR(AD22-AD21=13,AD22-AD21=12),"Bi-Weekly",IF(OR(AD22-AD21=14,AD22-AD21=15),"Bi-Monthly","Error")))))))</f>
        <v>Bi-Weekly</v>
      </c>
      <c r="AF24" s="248" t="s">
        <v>116</v>
      </c>
      <c r="AG24" s="249"/>
      <c r="AH24" s="22">
        <f>IF(AH23="YTD Gross",AH17,IF(AH23="YTD Gross + 1 Yr W2 Avg",((AG17+AH15)/(AD23+IF(AC33=TRUE,AD28,IF(AD24="Hourly",2080,IF(AD24="Weekly",52,IF(AD24="Bi-Weekly",26,IF(AD24="Bi-Monthly",24,IF(AD24="Monthly",12,1))))))))*IF(AD24="Hourly",2080,IF(AD24="Weekly",52,IF(AD24="Bi-Weekly",26,IF(AD24="Bi-Monthly",24,IF(AD24="Monthly",12,1))))),IF(AH23="YTD Gross + 2 Yr W2 Avg",((AG17+AH15+AH16)/(AD23+IF(AC33=TRUE,AD28,IF(AD24="Hourly",2080,IF(AD24="Weekly",52,IF(AD24="Bi-Weekly",26,IF(AD24="Bi-Monthly",24,IF(AD24="Monthly",12,1))))))+IF(AC34=TRUE,AD29,IF(AD24="Hourly",2080,IF(AD24="Weekly",52,IF(AD24="Bi-Weekly",26,IF(AD24="Bi-Monthly",24,IF(AD24="Monthly",12,1)))))))*IF(AD24="Hourly",2080,IF(AD24="Weekly",52,IF(AD24="Bi-Weekly",26,IF(AD24="Bi-Monthly",24,IF(AD24="Monthly",12,1)))))),IF(AH23="1 Yr Prior W2",AH15,IF(AH23="Hourly",AH19,IF(AH23="YTD Base",AH18,IF(AH23="Period Salary",AH20,IF(AH23="YTD Base + 1 Yr Prior Avg",(AG18+AH21)/(AD23+IF(AC33=TRUE,AD28,IF(AD24="Hourly",2080,IF(AD24="Weekly",52,IF(AD24="Bi-Weekly",26,IF(AD24="Bi-Monthly",24,IF(AD24="Monthly",12,1)))))))*IF(AD24="Hourly",2080,IF(AD24="Weekly",52,IF(AD24="Bi-Weekly",26,IF(AD24="Bi-Monthly",24,IF(AD24="Monthly",12,"Error"))))),IF(AH23="YTD Base + 2 Yr Prior Avg",((AG18+AH21+AH22)/(AD23+IF(AC33=TRUE,AD28,IF(AD24="Hourly",2080,IF(AD24="Weekly",52,IF(AD24="Bi-Weekly",26,IF(AD24="Bi-Monthly",24,IF(AD24="Monthly",12,1))))))+IF(AC34=TRUE,AD29,IF(AD24="Hourly",2080,IF(AD24="Weekly",52,IF(AD24="Bi-Weekly",26,IF(AD24="Bi-Monthly",24,IF(AD24="Monthly",12,1))))))))*(IF(AD24="Hourly",2080,IF(AD24="Weekly",52,IF(AD24="Bi-Weekly",26,IF(AD24="Bi-Monthly",24,IF(AD24="Monthly",12,1)))))),IF(AH23="2 Yr W2 Avg",((AH15+AH16)/2)))))))))))/1</f>
        <v>0</v>
      </c>
      <c r="AI24" s="23">
        <f>IF(AI23="YTD Gross",AH17,IF(AI23="YTD Gross + 1 Yr W2 Avg",((AG17+AH15)/(AD23+IF(AC33=TRUE,AD28,IF(AD24="Hourly",2080,IF(AD24="Weekly",52,IF(AD24="Bi-Weekly",26,IF(AD24="Bi-Monthly",24,IF(AD24="Monthly",12,1))))))))*IF(AD24="Hourly",2080,IF(AD24="Weekly",52,IF(AD24="Bi-Weekly",26,IF(AD24="Bi-Monthly",24,IF(AD24="Monthly",12,1))))),IF(AI23="YTD Gross + 2 Yr W2 Avg",((AG17+AH15+AH16)/(AD23+IF(AC33=TRUE,AD28,IF(AD24="Hourly",2080,IF(AD24="Weekly",52,IF(AD24="Bi-Weekly",26,IF(AD24="Bi-Monthly",24,IF(AD24="Monthly",12,1))))))+IF(AC34=TRUE,AD29,IF(AD24="Hourly",2080,IF(AD24="Weekly",52,IF(AD24="Bi-Weekly",26,IF(AD24="Bi-Monthly",24,IF(AD24="Monthly",12,1)))))))*IF(AD24="Hourly",2080,IF(AD24="Weekly",52,IF(AD24="Bi-Weekly",26,IF(AD24="Bi-Monthly",24,IF(AD24="Monthly",12,1)))))),IF(AI23="1 Yr Prior W2",AH15,IF(AI23="Hourly",AH19,IF(AI23="YTD Base",AH18,IF(AI23="Period Salary",AH20,IF(AI23="YTD Base + 1 Yr Prior Avg",(AG18+AH21)/(AD23+IF(AC33=TRUE,AD28,IF(AD24="Hourly",2080,IF(AD24="Weekly",52,IF(AD24="Bi-Weekly",26,IF(AD24="Bi-Monthly",24,IF(AD24="Monthly",12,1)))))))*IF(AD24="Hourly",2080,IF(AD24="Weekly",52,IF(AD24="Bi-Weekly",26,IF(AD24="Bi-Monthly",24,IF(AD24="Monthly",12,"Error"))))),IF(AI23="YTD Base + 2 Yr Prior Avg",((AG18+AH21+AH22)/(AD23+IF(AC33=TRUE,AD28,IF(AD24="Hourly",2080,IF(AD24="Weekly",52,IF(AD24="Bi-Weekly",26,IF(AD24="Bi-Monthly",24,IF(AD24="Monthly",12,1))))))+IF(AC34=TRUE,AD29,IF(AD24="Hourly",2080,IF(AD24="Weekly",52,IF(AD24="Bi-Weekly",26,IF(AD24="Bi-Monthly",24,IF(AD24="Monthly",12,1))))))))*(IF(AD24="Hourly",2080,IF(AD24="Weekly",52,IF(AD24="Bi-Weekly",26,IF(AD24="Bi-Monthly",24,IF(AD24="Monthly",12,1)))))),IF(AI23="2 Yr W2 Avg",((AH15+AH16)/2)))))))))))/12</f>
        <v>0</v>
      </c>
      <c r="AK24" s="18" t="s">
        <v>115</v>
      </c>
      <c r="AL24" s="95" t="str">
        <f>IF(AK31=TRUE,AL27,IF(AL22-AL21=6,"Weekly",IF(AND(DAY(AL21)=1,AL22=EOMONTH(AL21,0)),"Monthly",IF(AL22-AL21&gt;30,"Annually",IF(OR(AND(MONTH(AL21)=2,AND(DAY(AL21)=1,DAY(AL22)=14)),AND(MONTH(AL21)=2,DAY(AL21)=15,OR(DAY(AL22)=28,DAY(AL22)=29))),"Check Bi-Weekly vs Bi-Monthly",IF(OR(AL22-AL21=13,AL22-AL21=12),"Bi-Weekly",IF(OR(AL22-AL21=14,AL22-AL21=15),"Bi-Monthly","Error")))))))</f>
        <v>Bi-Weekly</v>
      </c>
      <c r="AN24" s="248" t="s">
        <v>116</v>
      </c>
      <c r="AO24" s="249"/>
      <c r="AP24" s="22">
        <f>IF(AP23="YTD Gross",AP17,IF(AP23="YTD Gross + 1 Yr W2 Avg",((AO17+AP15)/(AL23+IF(AK33=TRUE,AL28,IF(AL24="Hourly",2080,IF(AL24="Weekly",52,IF(AL24="Bi-Weekly",26,IF(AL24="Bi-Monthly",24,IF(AL24="Monthly",12,1))))))))*IF(AL24="Hourly",2080,IF(AL24="Weekly",52,IF(AL24="Bi-Weekly",26,IF(AL24="Bi-Monthly",24,IF(AL24="Monthly",12,1))))),IF(AP23="YTD Gross + 2 Yr W2 Avg",((AO17+AP15+AP16)/(AL23+IF(AK33=TRUE,AL28,IF(AL24="Hourly",2080,IF(AL24="Weekly",52,IF(AL24="Bi-Weekly",26,IF(AL24="Bi-Monthly",24,IF(AL24="Monthly",12,1))))))+IF(AK34=TRUE,AL29,IF(AL24="Hourly",2080,IF(AL24="Weekly",52,IF(AL24="Bi-Weekly",26,IF(AL24="Bi-Monthly",24,IF(AL24="Monthly",12,1)))))))*IF(AL24="Hourly",2080,IF(AL24="Weekly",52,IF(AL24="Bi-Weekly",26,IF(AL24="Bi-Monthly",24,IF(AL24="Monthly",12,1)))))),IF(AP23="1 Yr Prior W2",AP15,IF(AP23="Hourly",AP19,IF(AP23="YTD Base",AP18,IF(AP23="Period Salary",AP20,IF(AP23="YTD Base + 1 Yr Prior Avg",(AO18+AP21)/(AL23+IF(AK33=TRUE,AL28,IF(AL24="Hourly",2080,IF(AL24="Weekly",52,IF(AL24="Bi-Weekly",26,IF(AL24="Bi-Monthly",24,IF(AL24="Monthly",12,1)))))))*IF(AL24="Hourly",2080,IF(AL24="Weekly",52,IF(AL24="Bi-Weekly",26,IF(AL24="Bi-Monthly",24,IF(AL24="Monthly",12,"Error"))))),IF(AP23="YTD Base + 2 Yr Prior Avg",((AO18+AP21+AP22)/(AL23+IF(AK33=TRUE,AL28,IF(AL24="Hourly",2080,IF(AL24="Weekly",52,IF(AL24="Bi-Weekly",26,IF(AL24="Bi-Monthly",24,IF(AL24="Monthly",12,1))))))+IF(AK34=TRUE,AL29,IF(AL24="Hourly",2080,IF(AL24="Weekly",52,IF(AL24="Bi-Weekly",26,IF(AL24="Bi-Monthly",24,IF(AL24="Monthly",12,1))))))))*(IF(AL24="Hourly",2080,IF(AL24="Weekly",52,IF(AL24="Bi-Weekly",26,IF(AL24="Bi-Monthly",24,IF(AL24="Monthly",12,1)))))),IF(AP23="2 Yr W2 Avg",((AP15+AP16)/2)))))))))))/1</f>
        <v>0</v>
      </c>
      <c r="AQ24" s="23">
        <f>IF(AQ23="YTD Gross",AP17,IF(AQ23="YTD Gross + 1 Yr W2 Avg",((AO17+AP15)/(AL23+IF(AK33=TRUE,AL28,IF(AL24="Hourly",2080,IF(AL24="Weekly",52,IF(AL24="Bi-Weekly",26,IF(AL24="Bi-Monthly",24,IF(AL24="Monthly",12,1))))))))*IF(AL24="Hourly",2080,IF(AL24="Weekly",52,IF(AL24="Bi-Weekly",26,IF(AL24="Bi-Monthly",24,IF(AL24="Monthly",12,1))))),IF(AQ23="YTD Gross + 2 Yr W2 Avg",((AO17+AP15+AP16)/(AL23+IF(AK33=TRUE,AL28,IF(AL24="Hourly",2080,IF(AL24="Weekly",52,IF(AL24="Bi-Weekly",26,IF(AL24="Bi-Monthly",24,IF(AL24="Monthly",12,1))))))+IF(AK34=TRUE,AL29,IF(AL24="Hourly",2080,IF(AL24="Weekly",52,IF(AL24="Bi-Weekly",26,IF(AL24="Bi-Monthly",24,IF(AL24="Monthly",12,1)))))))*IF(AL24="Hourly",2080,IF(AL24="Weekly",52,IF(AL24="Bi-Weekly",26,IF(AL24="Bi-Monthly",24,IF(AL24="Monthly",12,1)))))),IF(AQ23="1 Yr Prior W2",AP15,IF(AQ23="Hourly",AP19,IF(AQ23="YTD Base",AP18,IF(AQ23="Period Salary",AP20,IF(AQ23="YTD Base + 1 Yr Prior Avg",(AO18+AP21)/(AL23+IF(AK33=TRUE,AL28,IF(AL24="Hourly",2080,IF(AL24="Weekly",52,IF(AL24="Bi-Weekly",26,IF(AL24="Bi-Monthly",24,IF(AL24="Monthly",12,1)))))))*IF(AL24="Hourly",2080,IF(AL24="Weekly",52,IF(AL24="Bi-Weekly",26,IF(AL24="Bi-Monthly",24,IF(AL24="Monthly",12,"Error"))))),IF(AQ23="YTD Base + 2 Yr Prior Avg",((AO18+AP21+AP22)/(AL23+IF(AK33=TRUE,AL28,IF(AL24="Hourly",2080,IF(AL24="Weekly",52,IF(AL24="Bi-Weekly",26,IF(AL24="Bi-Monthly",24,IF(AL24="Monthly",12,1))))))+IF(AK34=TRUE,AL29,IF(AL24="Hourly",2080,IF(AL24="Weekly",52,IF(AL24="Bi-Weekly",26,IF(AL24="Bi-Monthly",24,IF(AL24="Monthly",12,1))))))))*(IF(AL24="Hourly",2080,IF(AL24="Weekly",52,IF(AL24="Bi-Weekly",26,IF(AL24="Bi-Monthly",24,IF(AL24="Monthly",12,1)))))),IF(AQ23="2 Yr W2 Avg",((AP15+AP16)/2)))))))))))/12</f>
        <v>0</v>
      </c>
    </row>
    <row r="25" spans="1:43" ht="18" customHeight="1" thickBot="1">
      <c r="A25" s="129"/>
      <c r="B25" s="130"/>
      <c r="C25" s="105"/>
      <c r="E25" s="10">
        <f ca="1">DATE(YEAR(TODAY()),12,31)</f>
        <v>45291</v>
      </c>
      <c r="F25" s="11">
        <f>F22-F21</f>
        <v>13</v>
      </c>
      <c r="G25" s="9"/>
      <c r="I25" s="38"/>
      <c r="J25" s="38"/>
      <c r="K25" s="118"/>
      <c r="L25" s="8"/>
      <c r="M25" s="117">
        <f ca="1">DATE(YEAR(TODAY()),12,31)</f>
        <v>45291</v>
      </c>
      <c r="N25" s="11">
        <f>N22-N21</f>
        <v>13</v>
      </c>
      <c r="O25" s="9"/>
      <c r="Q25" s="38"/>
      <c r="R25" s="38"/>
      <c r="S25" s="118"/>
      <c r="U25" s="10">
        <f ca="1">DATE(YEAR(TODAY()),12,31)</f>
        <v>45291</v>
      </c>
      <c r="V25" s="11">
        <f>V22-V21</f>
        <v>13</v>
      </c>
      <c r="W25" s="9"/>
      <c r="Y25" s="38"/>
      <c r="Z25" s="38"/>
      <c r="AA25" s="39"/>
      <c r="AC25" s="10">
        <f ca="1">DATE(YEAR(TODAY()),12,31)</f>
        <v>45291</v>
      </c>
      <c r="AD25" s="11">
        <f>AD22-AD21</f>
        <v>13</v>
      </c>
      <c r="AE25" s="9"/>
      <c r="AG25" s="38"/>
      <c r="AH25" s="38"/>
      <c r="AI25" s="39"/>
      <c r="AK25" s="10">
        <f ca="1">DATE(YEAR(TODAY()),12,31)</f>
        <v>45291</v>
      </c>
      <c r="AL25" s="11">
        <f>AL22-AL21</f>
        <v>13</v>
      </c>
      <c r="AM25" s="9"/>
      <c r="AO25" s="38"/>
      <c r="AP25" s="38"/>
      <c r="AQ25" s="39"/>
    </row>
    <row r="26" spans="1:43" ht="19.5" thickBot="1">
      <c r="A26" s="131"/>
      <c r="B26" s="132"/>
      <c r="C26" s="105"/>
      <c r="E26" s="234" t="s">
        <v>117</v>
      </c>
      <c r="F26" s="235"/>
      <c r="G26" s="5"/>
      <c r="H26" s="259" t="s">
        <v>118</v>
      </c>
      <c r="I26" s="260"/>
      <c r="J26" s="260"/>
      <c r="K26" s="261"/>
      <c r="L26" s="51"/>
      <c r="M26" s="234" t="s">
        <v>117</v>
      </c>
      <c r="N26" s="235"/>
      <c r="O26" s="5"/>
      <c r="P26" s="259" t="s">
        <v>118</v>
      </c>
      <c r="Q26" s="260"/>
      <c r="R26" s="260"/>
      <c r="S26" s="261"/>
      <c r="U26" s="234" t="s">
        <v>117</v>
      </c>
      <c r="V26" s="235"/>
      <c r="W26" s="5"/>
      <c r="X26" s="259" t="s">
        <v>118</v>
      </c>
      <c r="Y26" s="260"/>
      <c r="Z26" s="260"/>
      <c r="AA26" s="261"/>
      <c r="AC26" s="234" t="s">
        <v>117</v>
      </c>
      <c r="AD26" s="235"/>
      <c r="AE26" s="5"/>
      <c r="AF26" s="259" t="s">
        <v>118</v>
      </c>
      <c r="AG26" s="260"/>
      <c r="AH26" s="260"/>
      <c r="AI26" s="261"/>
      <c r="AK26" s="234" t="s">
        <v>117</v>
      </c>
      <c r="AL26" s="235"/>
      <c r="AM26" s="5"/>
      <c r="AN26" s="259" t="s">
        <v>118</v>
      </c>
      <c r="AO26" s="260"/>
      <c r="AP26" s="260"/>
      <c r="AQ26" s="261"/>
    </row>
    <row r="27" spans="1:43" ht="15.75" customHeight="1" thickTop="1" thickBot="1">
      <c r="A27" s="110">
        <f>SUM(A16:A26)</f>
        <v>0</v>
      </c>
      <c r="B27" s="111">
        <f>SUM(B16:B26)</f>
        <v>0</v>
      </c>
      <c r="C27" s="108"/>
      <c r="E27" s="16" t="s">
        <v>115</v>
      </c>
      <c r="F27" s="37" t="s">
        <v>119</v>
      </c>
      <c r="G27" s="4"/>
      <c r="H27" s="15" t="s">
        <v>120</v>
      </c>
      <c r="I27" s="139"/>
      <c r="J27" s="75">
        <f>I27/F23*(IF(F24="Hourly",2080,IF(F24="Weekly",52,IF(F24="Bi-Weekly",26,IF(F24="Bi-Monthly",24,IF(F24="Monthly",12))))))</f>
        <v>0</v>
      </c>
      <c r="K27" s="76">
        <f>J27/12</f>
        <v>0</v>
      </c>
      <c r="L27" s="51"/>
      <c r="M27" s="16" t="s">
        <v>115</v>
      </c>
      <c r="N27" s="37" t="s">
        <v>150</v>
      </c>
      <c r="O27" s="4"/>
      <c r="P27" s="15" t="s">
        <v>120</v>
      </c>
      <c r="Q27" s="139"/>
      <c r="R27" s="75">
        <f>Q27/N23*(IF(N24="Hourly",2080,IF(N24="Weekly",52,IF(N24="Bi-Weekly",26,IF(N24="Bi-Monthly",24,IF(N24="Monthly",12))))))</f>
        <v>0</v>
      </c>
      <c r="S27" s="76">
        <f>R27/12</f>
        <v>0</v>
      </c>
      <c r="U27" s="16" t="s">
        <v>115</v>
      </c>
      <c r="V27" s="37" t="s">
        <v>150</v>
      </c>
      <c r="W27" s="4"/>
      <c r="X27" s="15" t="s">
        <v>120</v>
      </c>
      <c r="Y27" s="139"/>
      <c r="Z27" s="75">
        <f>Y27/V23*(IF(V24="Hourly",2080,IF(V24="Weekly",52,IF(V24="Bi-Weekly",26,IF(V24="Bi-Monthly",24,IF(V24="Monthly",12))))))</f>
        <v>0</v>
      </c>
      <c r="AA27" s="76">
        <f>Z27/12</f>
        <v>0</v>
      </c>
      <c r="AC27" s="16" t="s">
        <v>115</v>
      </c>
      <c r="AD27" s="37" t="s">
        <v>150</v>
      </c>
      <c r="AE27" s="4"/>
      <c r="AF27" s="15" t="s">
        <v>120</v>
      </c>
      <c r="AG27" s="139"/>
      <c r="AH27" s="75">
        <f>AG27/AD23*(IF(AD24="Hourly",2080,IF(AD24="Weekly",52,IF(AD24="Bi-Weekly",26,IF(AD24="Bi-Monthly",24,IF(AD24="Monthly",12))))))</f>
        <v>0</v>
      </c>
      <c r="AI27" s="76">
        <f>AH27/12</f>
        <v>0</v>
      </c>
      <c r="AK27" s="16" t="s">
        <v>115</v>
      </c>
      <c r="AL27" s="37" t="s">
        <v>150</v>
      </c>
      <c r="AM27" s="4"/>
      <c r="AN27" s="15" t="s">
        <v>120</v>
      </c>
      <c r="AO27" s="139"/>
      <c r="AP27" s="75">
        <f>AO27/AL23*(IF(AL24="Hourly",2080,IF(AL24="Weekly",52,IF(AL24="Bi-Weekly",26,IF(AL24="Bi-Monthly",24,IF(AL24="Monthly",12))))))</f>
        <v>0</v>
      </c>
      <c r="AQ27" s="76">
        <f>AP27/12</f>
        <v>0</v>
      </c>
    </row>
    <row r="28" spans="1:43" ht="17.25" customHeight="1">
      <c r="A28" s="103"/>
      <c r="B28" s="104"/>
      <c r="C28" s="105"/>
      <c r="E28" s="21" t="s">
        <v>121</v>
      </c>
      <c r="F28" s="147">
        <v>12</v>
      </c>
      <c r="G28" s="4"/>
      <c r="H28" s="52" t="s">
        <v>122</v>
      </c>
      <c r="I28" s="138"/>
      <c r="J28" s="79">
        <f>I28</f>
        <v>0</v>
      </c>
      <c r="K28" s="74">
        <f>J28/12</f>
        <v>0</v>
      </c>
      <c r="L28" s="51"/>
      <c r="M28" s="21" t="s">
        <v>121</v>
      </c>
      <c r="N28" s="147">
        <v>12</v>
      </c>
      <c r="O28" s="4"/>
      <c r="P28" s="52" t="s">
        <v>122</v>
      </c>
      <c r="Q28" s="138"/>
      <c r="R28" s="79">
        <f>Q28</f>
        <v>0</v>
      </c>
      <c r="S28" s="74">
        <f>R28/12</f>
        <v>0</v>
      </c>
      <c r="U28" s="21" t="s">
        <v>121</v>
      </c>
      <c r="V28" s="147">
        <v>12</v>
      </c>
      <c r="W28" s="4"/>
      <c r="X28" s="52" t="s">
        <v>122</v>
      </c>
      <c r="Y28" s="138"/>
      <c r="Z28" s="79">
        <f>Y28</f>
        <v>0</v>
      </c>
      <c r="AA28" s="74">
        <f>Z28/12</f>
        <v>0</v>
      </c>
      <c r="AC28" s="21" t="s">
        <v>121</v>
      </c>
      <c r="AD28" s="147">
        <v>12</v>
      </c>
      <c r="AE28" s="4"/>
      <c r="AF28" s="52" t="s">
        <v>122</v>
      </c>
      <c r="AG28" s="138"/>
      <c r="AH28" s="79">
        <f>AG28</f>
        <v>0</v>
      </c>
      <c r="AI28" s="74">
        <f>AH28/12</f>
        <v>0</v>
      </c>
      <c r="AK28" s="21" t="s">
        <v>121</v>
      </c>
      <c r="AL28" s="147">
        <v>12</v>
      </c>
      <c r="AM28" s="4"/>
      <c r="AN28" s="52" t="s">
        <v>122</v>
      </c>
      <c r="AO28" s="138"/>
      <c r="AP28" s="79">
        <f>AO28</f>
        <v>0</v>
      </c>
      <c r="AQ28" s="74">
        <f>AP28/12</f>
        <v>0</v>
      </c>
    </row>
    <row r="29" spans="1:43" ht="17.25" customHeight="1" thickBot="1">
      <c r="A29" s="103"/>
      <c r="B29" s="104"/>
      <c r="C29" s="105"/>
      <c r="E29" s="29" t="s">
        <v>123</v>
      </c>
      <c r="F29" s="148">
        <v>12</v>
      </c>
      <c r="G29" s="4"/>
      <c r="H29" s="15" t="s">
        <v>124</v>
      </c>
      <c r="I29" s="139"/>
      <c r="J29" s="75">
        <f>I29</f>
        <v>0</v>
      </c>
      <c r="K29" s="76">
        <f>J29/12</f>
        <v>0</v>
      </c>
      <c r="L29" s="51"/>
      <c r="M29" s="29" t="s">
        <v>123</v>
      </c>
      <c r="N29" s="148">
        <v>12</v>
      </c>
      <c r="O29" s="4"/>
      <c r="P29" s="15" t="s">
        <v>124</v>
      </c>
      <c r="Q29" s="139"/>
      <c r="R29" s="75">
        <f>Q29</f>
        <v>0</v>
      </c>
      <c r="S29" s="76">
        <f>R29/12</f>
        <v>0</v>
      </c>
      <c r="U29" s="29" t="s">
        <v>123</v>
      </c>
      <c r="V29" s="148">
        <v>12</v>
      </c>
      <c r="W29" s="4"/>
      <c r="X29" s="15" t="s">
        <v>124</v>
      </c>
      <c r="Y29" s="139"/>
      <c r="Z29" s="75">
        <f>Y29</f>
        <v>0</v>
      </c>
      <c r="AA29" s="76">
        <f>Z29/12</f>
        <v>0</v>
      </c>
      <c r="AC29" s="29" t="s">
        <v>123</v>
      </c>
      <c r="AD29" s="148">
        <v>12</v>
      </c>
      <c r="AE29" s="4"/>
      <c r="AF29" s="15" t="s">
        <v>124</v>
      </c>
      <c r="AG29" s="139"/>
      <c r="AH29" s="75">
        <f>AG29</f>
        <v>0</v>
      </c>
      <c r="AI29" s="76">
        <f>AH29/12</f>
        <v>0</v>
      </c>
      <c r="AK29" s="29" t="s">
        <v>123</v>
      </c>
      <c r="AL29" s="148">
        <v>12</v>
      </c>
      <c r="AM29" s="4"/>
      <c r="AN29" s="15" t="s">
        <v>124</v>
      </c>
      <c r="AO29" s="139"/>
      <c r="AP29" s="75">
        <f>AO29</f>
        <v>0</v>
      </c>
      <c r="AQ29" s="76">
        <f>AP29/12</f>
        <v>0</v>
      </c>
    </row>
    <row r="30" spans="1:43" ht="15.75" customHeight="1">
      <c r="A30" s="103"/>
      <c r="B30" s="104"/>
      <c r="C30" s="105"/>
      <c r="E30" s="262" t="s">
        <v>125</v>
      </c>
      <c r="F30" s="263"/>
      <c r="G30" s="4"/>
      <c r="H30" s="52" t="s">
        <v>126</v>
      </c>
      <c r="I30" s="138"/>
      <c r="J30" s="79">
        <f>I30</f>
        <v>0</v>
      </c>
      <c r="K30" s="74">
        <f>J30/12</f>
        <v>0</v>
      </c>
      <c r="L30" s="51"/>
      <c r="M30" s="116" t="s">
        <v>125</v>
      </c>
      <c r="O30" s="4"/>
      <c r="P30" s="52" t="s">
        <v>126</v>
      </c>
      <c r="Q30" s="138"/>
      <c r="R30" s="79">
        <f>Q30</f>
        <v>0</v>
      </c>
      <c r="S30" s="74">
        <f>R30/12</f>
        <v>0</v>
      </c>
      <c r="U30" s="26" t="s">
        <v>125</v>
      </c>
      <c r="W30" s="4"/>
      <c r="X30" s="52" t="s">
        <v>126</v>
      </c>
      <c r="Y30" s="138"/>
      <c r="Z30" s="79">
        <f>Y30</f>
        <v>0</v>
      </c>
      <c r="AA30" s="74">
        <f>Z30/12</f>
        <v>0</v>
      </c>
      <c r="AC30" s="26" t="s">
        <v>125</v>
      </c>
      <c r="AE30" s="4"/>
      <c r="AF30" s="52" t="s">
        <v>126</v>
      </c>
      <c r="AG30" s="138"/>
      <c r="AH30" s="79">
        <f>AG30</f>
        <v>0</v>
      </c>
      <c r="AI30" s="74">
        <f>AH30/12</f>
        <v>0</v>
      </c>
      <c r="AK30" s="26" t="s">
        <v>125</v>
      </c>
      <c r="AM30" s="4"/>
      <c r="AN30" s="52" t="s">
        <v>126</v>
      </c>
      <c r="AO30" s="138"/>
      <c r="AP30" s="79">
        <f>AO30</f>
        <v>0</v>
      </c>
      <c r="AQ30" s="74">
        <f>AP30/12</f>
        <v>0</v>
      </c>
    </row>
    <row r="31" spans="1:43" ht="15.75" customHeight="1">
      <c r="A31" s="103"/>
      <c r="B31" s="104"/>
      <c r="C31" s="105"/>
      <c r="E31" s="145" t="b">
        <v>0</v>
      </c>
      <c r="F31" s="146" t="b">
        <v>0</v>
      </c>
      <c r="G31" s="4"/>
      <c r="H31" s="17" t="s">
        <v>127</v>
      </c>
      <c r="I31" s="140"/>
      <c r="J31" s="141"/>
      <c r="K31" s="78">
        <f>J31/12</f>
        <v>0</v>
      </c>
      <c r="L31" s="51"/>
      <c r="M31" s="146" t="b">
        <v>0</v>
      </c>
      <c r="N31" s="146" t="b">
        <v>0</v>
      </c>
      <c r="O31" s="4"/>
      <c r="P31" s="17" t="s">
        <v>127</v>
      </c>
      <c r="Q31" s="140"/>
      <c r="R31" s="141"/>
      <c r="S31" s="78">
        <f>R31/12</f>
        <v>0</v>
      </c>
      <c r="U31" s="145" t="b">
        <v>0</v>
      </c>
      <c r="V31" s="146" t="b">
        <v>0</v>
      </c>
      <c r="W31" s="4"/>
      <c r="X31" s="17" t="s">
        <v>127</v>
      </c>
      <c r="Y31" s="140"/>
      <c r="Z31" s="141"/>
      <c r="AA31" s="78">
        <f>Z31/12</f>
        <v>0</v>
      </c>
      <c r="AC31" s="145" t="b">
        <v>0</v>
      </c>
      <c r="AD31" s="146" t="b">
        <v>0</v>
      </c>
      <c r="AE31" s="4"/>
      <c r="AF31" s="17" t="s">
        <v>127</v>
      </c>
      <c r="AG31" s="140"/>
      <c r="AH31" s="141"/>
      <c r="AI31" s="78">
        <f>AH31/12</f>
        <v>0</v>
      </c>
      <c r="AK31" s="145" t="b">
        <v>0</v>
      </c>
      <c r="AL31" s="146" t="b">
        <v>0</v>
      </c>
      <c r="AM31" s="4"/>
      <c r="AN31" s="17" t="s">
        <v>127</v>
      </c>
      <c r="AO31" s="140"/>
      <c r="AP31" s="141"/>
      <c r="AQ31" s="78">
        <f>AP31/12</f>
        <v>0</v>
      </c>
    </row>
    <row r="32" spans="1:43" ht="15.75" customHeight="1">
      <c r="A32" s="103"/>
      <c r="B32" s="104"/>
      <c r="C32" s="105"/>
      <c r="E32" s="145" t="b">
        <v>0</v>
      </c>
      <c r="F32" s="146" t="b">
        <v>0</v>
      </c>
      <c r="G32" s="4"/>
      <c r="H32" s="246" t="s">
        <v>128</v>
      </c>
      <c r="I32" s="247"/>
      <c r="J32" s="45" t="s">
        <v>129</v>
      </c>
      <c r="K32" s="85" t="s">
        <v>114</v>
      </c>
      <c r="L32" s="51"/>
      <c r="M32" s="146" t="b">
        <v>0</v>
      </c>
      <c r="N32" s="146" t="b">
        <v>0</v>
      </c>
      <c r="O32" s="4"/>
      <c r="P32" s="246" t="s">
        <v>128</v>
      </c>
      <c r="Q32" s="247"/>
      <c r="R32" s="45" t="s">
        <v>129</v>
      </c>
      <c r="S32" s="85" t="s">
        <v>114</v>
      </c>
      <c r="U32" s="145" t="b">
        <v>0</v>
      </c>
      <c r="V32" s="146" t="b">
        <v>0</v>
      </c>
      <c r="W32" s="4"/>
      <c r="X32" s="246" t="s">
        <v>128</v>
      </c>
      <c r="Y32" s="247"/>
      <c r="Z32" s="45" t="s">
        <v>114</v>
      </c>
      <c r="AA32" s="85" t="s">
        <v>114</v>
      </c>
      <c r="AC32" s="145" t="b">
        <v>0</v>
      </c>
      <c r="AD32" s="146" t="b">
        <v>0</v>
      </c>
      <c r="AE32" s="4"/>
      <c r="AF32" s="246" t="s">
        <v>128</v>
      </c>
      <c r="AG32" s="247"/>
      <c r="AH32" s="45" t="s">
        <v>114</v>
      </c>
      <c r="AI32" s="85" t="s">
        <v>114</v>
      </c>
      <c r="AK32" s="145" t="b">
        <v>0</v>
      </c>
      <c r="AL32" s="146" t="b">
        <v>0</v>
      </c>
      <c r="AM32" s="4"/>
      <c r="AN32" s="246" t="s">
        <v>128</v>
      </c>
      <c r="AO32" s="247"/>
      <c r="AP32" s="45" t="s">
        <v>114</v>
      </c>
      <c r="AQ32" s="85" t="s">
        <v>129</v>
      </c>
    </row>
    <row r="33" spans="1:43" ht="18.75" customHeight="1" thickBot="1">
      <c r="A33" s="103"/>
      <c r="B33" s="104"/>
      <c r="C33" s="105"/>
      <c r="E33" s="145" t="b">
        <v>0</v>
      </c>
      <c r="F33" s="146" t="b">
        <v>0</v>
      </c>
      <c r="G33" s="4"/>
      <c r="H33" s="248" t="s">
        <v>116</v>
      </c>
      <c r="I33" s="249"/>
      <c r="J33" s="22">
        <f>IF(J32="YTD Avg",J27,IF(J32="YTD + 1 Year AVG",((I27+J29)/(F23+IF(E33=TRUE,F28,IF(F24="Weekly",52,IF(F24="Bi-Weekly",26,IF(F24="Bi-Monthly",24,IF(F24="Monthly",12,1))))))*IF(F24="Weekly",52,IF(F24="Bi-Weekly",26,IF(F24="Bi-Monthly",24,IF(F24="Monthly",12,1))))),IF(J32="YTD + 2 Year Avg",((I27+J29+J30)/(F23+IF(E33=TRUE,F28,IF(F24="Weekly",52,IF(F24="Bi-Weekly",26,IF(F24="Bi-Monthly",24,IF(F24="Monthly",12,1)))))+IF(E34=TRUE,F29,IF(F24="Weekly",52,IF(F24="Bi-Weekly",26,IF(F24="Bi-Monthly",24,IF(F24="Monthly",12,1))))))*IF(F24="Weekly",52,IF(F24="Bi-Weekly",26,IF(F24="Bi-Monthly",24,IF(F24="Monthly",12,1))))),IF(J32="Lump Sum",J28,IF(J32="Lump + YTD Avg",J28+J27,IF(J32="Lump + YTD + 1 Yr Prior",J27+J29+J28,IF(J32="Lump + YTD + 2 Yr Prior",J27+J28+J30,IF(J32="2 Year Avg",AVERAGE(J29:J30),IF(J32="Freetyping", J31,0)))))))))</f>
        <v>0</v>
      </c>
      <c r="K33" s="23">
        <f>IF(K32="YTD Avg",J27,IF(K32="YTD + 1 Year AVG",((I27+J29)/(F23+IF(E33=TRUE,F28,IF(F24="Weekly",52,IF(F24="Bi-Weekly",26,IF(F24="Bi-Monthly",24,IF(F24="Monthly",12,1))))))*IF(F24="Weekly",52,IF(F24="Bi-Weekly",26,IF(F24="Bi-Monthly",24,IF(F24="Monthly",12,1))))),IF(K32="YTD + 2 Year Avg",((I27+J29+J30)/(F23+IF(E33=TRUE,F28,IF(F24="Weekly",52,IF(F24="Bi-Weekly",26,IF(F24="Bi-Monthly",24,IF(F24="Monthly",12,"Error")))))+IF(E34=TRUE,F29,IF(F24="Weekly",52,IF(F24="Bi-Weekly",26,IF(F24="Bi-Monthly",24,IF(F24="Monthly",12,1))))))*IF(F24="Weekly",52,IF(F24="Bi-Weekly",26,IF(F24="Bi-Monthly",24,IF(F24="Monthly",12,1))))),IF(K32="Lump Sum",J28,IF(K32="Lump + YTD Avg",J28+J27,IF(K32="Lump + YTD + 1 Yr Prior",(J27+J29+J28)/2,IF(K32="Lump + YTD + 2 Yr Prior",(J27+J28+J30)/3,IF(K32="2 Year Avg",AVERAGE(J29:J30),IF(K32="Freetyping",J31,0)))))))))/12</f>
        <v>0</v>
      </c>
      <c r="L33" s="51"/>
      <c r="M33" s="146" t="b">
        <v>0</v>
      </c>
      <c r="N33" s="146" t="b">
        <v>0</v>
      </c>
      <c r="O33" s="4"/>
      <c r="P33" s="248" t="s">
        <v>116</v>
      </c>
      <c r="Q33" s="249"/>
      <c r="R33" s="22">
        <f>IF(R32="YTD Avg",R27,IF(R32="YTD + 1 Year AVG",((Q27+R29)/(N23+IF(M33=TRUE,N28,IF(N24="Weekly",52,IF(N24="Bi-Weekly",26,IF(N24="Bi-Monthly",24,IF(N24="Monthly",12,1))))))*IF(N24="Weekly",52,IF(N24="Bi-Weekly",26,IF(N24="Bi-Monthly",24,IF(N24="Monthly",12,1))))),IF(R32="YTD + 2 Year Avg",((Q27+R29+R30)/(N23+IF(M33=TRUE,N28,IF(N24="Weekly",52,IF(N24="Bi-Weekly",26,IF(N24="Bi-Monthly",24,IF(N24="Monthly",12,1)))))+IF(M34=TRUE,N29,IF(N24="Weekly",52,IF(N24="Bi-Weekly",26,IF(N24="Bi-Monthly",24,IF(N24="Monthly",12,1))))))*IF(N24="Weekly",52,IF(N24="Bi-Weekly",26,IF(N24="Bi-Monthly",24,IF(N24="Monthly",12,1))))),IF(R32="Lump Sum",R28,IF(R32="Lump + YTD Avg",R28+R27,IF(R32="Lump + YTD + 1 Yr Prior",R27+R29+R28,IF(R32="Lump + YTD + 2 Yr Prior",R27+R28+R30,IF(R32="2 Year Avg",AVERAGE(R29:R30),IF(R32="Freetyping", R31,0)))))))))</f>
        <v>0</v>
      </c>
      <c r="S33" s="23">
        <f>IF(S32="YTD Avg",R27,IF(S32="YTD + 1 Year AVG",((Q27+R29)/(N23+IF(M33=TRUE,N28,IF(N24="Weekly",52,IF(N24="Bi-Weekly",26,IF(N24="Bi-Monthly",24,IF(N24="Monthly",12,1))))))*IF(N24="Weekly",52,IF(N24="Bi-Weekly",26,IF(N24="Bi-Monthly",24,IF(N24="Monthly",12,1))))),IF(S32="YTD + 2 Year Avg",((Q27+R29+R30)/(N23+IF(M33=TRUE,N28,IF(N24="Weekly",52,IF(N24="Bi-Weekly",26,IF(N24="Bi-Monthly",24,IF(N24="Monthly",12,"Error")))))+IF(M34=TRUE,N29,IF(N24="Weekly",52,IF(N24="Bi-Weekly",26,IF(N24="Bi-Monthly",24,IF(N24="Monthly",12,1))))))*IF(N24="Weekly",52,IF(N24="Bi-Weekly",26,IF(N24="Bi-Monthly",24,IF(N24="Monthly",12,1))))),IF(S32="Lump Sum",R28,IF(S32="Lump + YTD Avg",R28+R27,IF(S32="Lump + YTD + 1 Yr Prior",(R27+R29+R28)/2,IF(S32="Lump + YTD + 2 Yr Prior",(R27+R28+R30)/3,IF(S32="2 Year Avg",AVERAGE(R29:R30),IF(S32="Freetyping",R31,0)))))))))/12</f>
        <v>0</v>
      </c>
      <c r="U33" s="145" t="b">
        <v>0</v>
      </c>
      <c r="V33" s="146" t="b">
        <v>0</v>
      </c>
      <c r="W33" s="4"/>
      <c r="X33" s="248" t="s">
        <v>116</v>
      </c>
      <c r="Y33" s="249"/>
      <c r="Z33" s="22">
        <f>IF(Z32="YTD Avg",Z27,IF(Z32="YTD + 1 Year AVG",((Y27+Z29)/(V23+IF(U33=TRUE,V28,IF(V24="Weekly",52,IF(V24="Bi-Weekly",26,IF(V24="Bi-Monthly",24,IF(V24="Monthly",12,1))))))*IF(V24="Weekly",52,IF(V24="Bi-Weekly",26,IF(V24="Bi-Monthly",24,IF(V24="Monthly",12,1))))),IF(Z32="YTD + 2 Year Avg",((Y27+Z29+Z30)/(V23+IF(U33=TRUE,V28,IF(V24="Weekly",52,IF(V24="Bi-Weekly",26,IF(V24="Bi-Monthly",24,IF(V24="Monthly",12,1)))))+IF(U34=TRUE,V29,IF(V24="Weekly",52,IF(V24="Bi-Weekly",26,IF(V24="Bi-Monthly",24,IF(V24="Monthly",12,1))))))*IF(V24="Weekly",52,IF(V24="Bi-Weekly",26,IF(V24="Bi-Monthly",24,IF(V24="Monthly",12,1))))),IF(Z32="Lump Sum",Z28,IF(Z32="Lump + YTD Avg",Z28+Z27,IF(Z32="Lump + YTD + 1 Yr Prior",Z27+Z29+Z28,IF(Z32="Lump + YTD + 2 Yr Prior",Z27+Z28+Z30,IF(Z32="2 Year Avg",AVERAGE(Z29:Z30),IF(Z32="Freetyping", Z31,0)))))))))</f>
        <v>0</v>
      </c>
      <c r="AA33" s="23">
        <f>IF(AA32="YTD Avg",Z27,IF(AA32="YTD + 1 Year AVG",((Y27+Z29)/(V23+IF(U33=TRUE,V28,IF(V24="Weekly",52,IF(V24="Bi-Weekly",26,IF(V24="Bi-Monthly",24,IF(V24="Monthly",12,1))))))*IF(V24="Weekly",52,IF(V24="Bi-Weekly",26,IF(V24="Bi-Monthly",24,IF(V24="Monthly",12,1))))),IF(AA32="YTD + 2 Year Avg",((Y27+Z29+Z30)/(V23+IF(U33=TRUE,V28,IF(V24="Weekly",52,IF(V24="Bi-Weekly",26,IF(V24="Bi-Monthly",24,IF(V24="Monthly",12,"Error")))))+IF(U34=TRUE,V29,IF(V24="Weekly",52,IF(V24="Bi-Weekly",26,IF(V24="Bi-Monthly",24,IF(V24="Monthly",12,1))))))*IF(V24="Weekly",52,IF(V24="Bi-Weekly",26,IF(V24="Bi-Monthly",24,IF(V24="Monthly",12,1))))),IF(AA32="Lump Sum",Z28,IF(AA32="Lump + YTD Avg",Z28+Z27,IF(AA32="Lump + YTD + 1 Yr Prior",(Z27+Z29+Z28)/2,IF(AA32="Lump + YTD + 2 Yr Prior",(Z27+Z28+Z30)/3,IF(AA32="2 Year Avg",AVERAGE(Z29:Z30),IF(AA32="Freetyping",Z31,0)))))))))/12</f>
        <v>0</v>
      </c>
      <c r="AC33" s="145" t="b">
        <v>0</v>
      </c>
      <c r="AD33" s="146" t="b">
        <v>0</v>
      </c>
      <c r="AE33" s="4"/>
      <c r="AF33" s="248" t="s">
        <v>116</v>
      </c>
      <c r="AG33" s="249"/>
      <c r="AH33" s="22">
        <f>IF(AH32="YTD Avg",AH27,IF(AH32="YTD + 1 Year AVG",((AG27+AH29)/(AD23+IF(AC33=TRUE,AD28,IF(AD24="Weekly",52,IF(AD24="Bi-Weekly",26,IF(AD24="Bi-Monthly",24,IF(AD24="Monthly",12,1))))))*IF(AD24="Weekly",52,IF(AD24="Bi-Weekly",26,IF(AD24="Bi-Monthly",24,IF(AD24="Monthly",12,1))))),IF(AH32="YTD + 2 Year Avg",((AG27+AH29+AH30)/(AD23+IF(AC33=TRUE,AD28,IF(AD24="Weekly",52,IF(AD24="Bi-Weekly",26,IF(AD24="Bi-Monthly",24,IF(AD24="Monthly",12,1)))))+IF(AC34=TRUE,AD29,IF(AD24="Weekly",52,IF(AD24="Bi-Weekly",26,IF(AD24="Bi-Monthly",24,IF(AD24="Monthly",12,1))))))*IF(AD24="Weekly",52,IF(AD24="Bi-Weekly",26,IF(AD24="Bi-Monthly",24,IF(AD24="Monthly",12,1))))),IF(AH32="Lump Sum",AH28,IF(AH32="Lump + YTD Avg",AH28+AH27,IF(AH32="Lump + YTD + 1 Yr Prior",AH27+AH29+AH28,IF(AH32="Lump + YTD + 2 Yr Prior",AH27+AH28+AH30,IF(AH32="2 Year Avg",AVERAGE(AH29:AH30),IF(AH32="Freetyping", AH31,0)))))))))</f>
        <v>0</v>
      </c>
      <c r="AI33" s="23">
        <f>IF(AI32="YTD Avg",AH27,IF(AI32="YTD + 1 Year AVG",((AG27+AH29)/(AD23+IF(AC33=TRUE,AD28,IF(AD24="Weekly",52,IF(AD24="Bi-Weekly",26,IF(AD24="Bi-Monthly",24,IF(AD24="Monthly",12,1))))))*IF(AD24="Weekly",52,IF(AD24="Bi-Weekly",26,IF(AD24="Bi-Monthly",24,IF(AD24="Monthly",12,1))))),IF(AI32="YTD + 2 Year Avg",((AG27+AH29+AH30)/(AD23+IF(AC33=TRUE,AD28,IF(AD24="Weekly",52,IF(AD24="Bi-Weekly",26,IF(AD24="Bi-Monthly",24,IF(AD24="Monthly",12,"Error")))))+IF(AC34=TRUE,AD29,IF(AD24="Weekly",52,IF(AD24="Bi-Weekly",26,IF(AD24="Bi-Monthly",24,IF(AD24="Monthly",12,1))))))*IF(AD24="Weekly",52,IF(AD24="Bi-Weekly",26,IF(AD24="Bi-Monthly",24,IF(AD24="Monthly",12,1))))),IF(AI32="Lump Sum",AH28,IF(AI32="Lump + YTD Avg",AH28+AH27,IF(AI32="Lump + YTD + 1 Yr Prior",(AH27+AH29+AH28)/2,IF(AI32="Lump + YTD + 2 Yr Prior",(AH27+AH28+AH30)/3,IF(AI32="2 Year Avg",AVERAGE(AH29:AH30),IF(AI32="Freetyping",AH31,0)))))))))/12</f>
        <v>0</v>
      </c>
      <c r="AK33" s="145" t="b">
        <v>0</v>
      </c>
      <c r="AL33" s="146" t="b">
        <v>0</v>
      </c>
      <c r="AM33" s="4"/>
      <c r="AN33" s="248" t="s">
        <v>116</v>
      </c>
      <c r="AO33" s="249"/>
      <c r="AP33" s="22">
        <f>IF(AP32="YTD Avg",AP27,IF(AP32="YTD + 1 Year AVG",((AO27+AP29)/(AL23+IF(AK33=TRUE,AL28,IF(AL24="Weekly",52,IF(AL24="Bi-Weekly",26,IF(AL24="Bi-Monthly",24,IF(AL24="Monthly",12,1))))))*IF(AL24="Weekly",52,IF(AL24="Bi-Weekly",26,IF(AL24="Bi-Monthly",24,IF(AL24="Monthly",12,1))))),IF(AP32="YTD + 2 Year Avg",((AO27+AP29+AP30)/(AL23+IF(AK33=TRUE,AL28,IF(AL24="Weekly",52,IF(AL24="Bi-Weekly",26,IF(AL24="Bi-Monthly",24,IF(AL24="Monthly",12,1)))))+IF(AK34=TRUE,AL29,IF(AL24="Weekly",52,IF(AL24="Bi-Weekly",26,IF(AL24="Bi-Monthly",24,IF(AL24="Monthly",12,1))))))*IF(AL24="Weekly",52,IF(AL24="Bi-Weekly",26,IF(AL24="Bi-Monthly",24,IF(AL24="Monthly",12,1))))),IF(AP32="Lump Sum",AP28,IF(AP32="Lump + YTD Avg",AP28+AP27,IF(AP32="Lump + YTD + 1 Yr Prior",AP27+AP29+AP28,IF(AP32="Lump + YTD + 2 Yr Prior",AP27+AP28+AP30,IF(AP32="2 Year Avg",AVERAGE(AP29:AP30),IF(AP32="Freetyping", AP31,0)))))))))</f>
        <v>0</v>
      </c>
      <c r="AQ33" s="23">
        <f>IF(AQ32="YTD Avg",AP27,IF(AQ32="YTD + 1 Year AVG",((AO27+AP29)/(AL23+IF(AK33=TRUE,AL28,IF(AL24="Weekly",52,IF(AL24="Bi-Weekly",26,IF(AL24="Bi-Monthly",24,IF(AL24="Monthly",12,1))))))*IF(AL24="Weekly",52,IF(AL24="Bi-Weekly",26,IF(AL24="Bi-Monthly",24,IF(AL24="Monthly",12,1))))),IF(AQ32="YTD + 2 Year Avg",((AO27+AP29+AP30)/(AL23+IF(AK33=TRUE,AL28,IF(AL24="Weekly",52,IF(AL24="Bi-Weekly",26,IF(AL24="Bi-Monthly",24,IF(AL24="Monthly",12,"Error")))))+IF(AK34=TRUE,AL29,IF(AL24="Weekly",52,IF(AL24="Bi-Weekly",26,IF(AL24="Bi-Monthly",24,IF(AL24="Monthly",12,1))))))*IF(AL24="Weekly",52,IF(AL24="Bi-Weekly",26,IF(AL24="Bi-Monthly",24,IF(AL24="Monthly",12,1))))),IF(AQ32="Lump Sum",AP28,IF(AQ32="Lump + YTD Avg",AP28+AP27,IF(AQ32="Lump + YTD + 1 Yr Prior",(AP27+AP29+AP28)/2,IF(AQ32="Lump + YTD + 2 Yr Prior",(AP27+AP28+AP30)/3,IF(AQ32="2 Year Avg",AVERAGE(AP29:AP30),IF(AQ32="Freetyping",AP31,0)))))))))/12</f>
        <v>0</v>
      </c>
    </row>
    <row r="34" spans="1:43" ht="19.5" thickBot="1">
      <c r="A34" s="103"/>
      <c r="B34" s="104"/>
      <c r="C34" s="105"/>
      <c r="E34" s="145" t="b">
        <v>0</v>
      </c>
      <c r="F34" s="146" t="b">
        <v>0</v>
      </c>
      <c r="G34" s="4"/>
      <c r="J34" s="38"/>
      <c r="K34" s="118"/>
      <c r="L34" s="8"/>
      <c r="M34" s="146" t="b">
        <v>0</v>
      </c>
      <c r="N34" s="146" t="b">
        <v>0</v>
      </c>
      <c r="O34" s="4"/>
      <c r="R34" s="38"/>
      <c r="S34" s="118"/>
      <c r="U34" s="145" t="b">
        <v>0</v>
      </c>
      <c r="V34" s="146" t="b">
        <v>0</v>
      </c>
      <c r="W34" s="4"/>
      <c r="Z34" s="38"/>
      <c r="AA34" s="39"/>
      <c r="AC34" s="145" t="b">
        <v>0</v>
      </c>
      <c r="AD34" s="146" t="b">
        <v>0</v>
      </c>
      <c r="AE34" s="4"/>
      <c r="AH34" s="38"/>
      <c r="AI34" s="39"/>
      <c r="AK34" s="145" t="b">
        <v>0</v>
      </c>
      <c r="AL34" s="146" t="b">
        <v>0</v>
      </c>
      <c r="AM34" s="4"/>
      <c r="AP34" s="38"/>
      <c r="AQ34" s="39"/>
    </row>
    <row r="35" spans="1:43" ht="18.75">
      <c r="A35" s="103"/>
      <c r="B35" s="104"/>
      <c r="C35" s="105"/>
      <c r="E35" s="145"/>
      <c r="F35" s="146" t="b">
        <v>0</v>
      </c>
      <c r="G35" s="4"/>
      <c r="H35" s="259" t="s">
        <v>130</v>
      </c>
      <c r="I35" s="260"/>
      <c r="J35" s="260"/>
      <c r="K35" s="261"/>
      <c r="L35" s="51"/>
      <c r="M35" s="146"/>
      <c r="N35" s="146" t="b">
        <v>0</v>
      </c>
      <c r="O35" s="4"/>
      <c r="P35" s="259" t="s">
        <v>130</v>
      </c>
      <c r="Q35" s="260"/>
      <c r="R35" s="260"/>
      <c r="S35" s="261"/>
      <c r="U35" s="145"/>
      <c r="V35" s="146" t="b">
        <v>0</v>
      </c>
      <c r="W35" s="4"/>
      <c r="X35" s="259" t="s">
        <v>130</v>
      </c>
      <c r="Y35" s="260"/>
      <c r="Z35" s="260"/>
      <c r="AA35" s="261"/>
      <c r="AC35" s="145"/>
      <c r="AD35" s="146" t="b">
        <v>0</v>
      </c>
      <c r="AE35" s="4"/>
      <c r="AF35" s="259" t="s">
        <v>130</v>
      </c>
      <c r="AG35" s="260"/>
      <c r="AH35" s="260"/>
      <c r="AI35" s="261"/>
      <c r="AK35" s="145"/>
      <c r="AL35" s="146" t="b">
        <v>0</v>
      </c>
      <c r="AM35" s="4"/>
      <c r="AN35" s="259" t="s">
        <v>130</v>
      </c>
      <c r="AO35" s="260"/>
      <c r="AP35" s="260"/>
      <c r="AQ35" s="261"/>
    </row>
    <row r="36" spans="1:43" ht="18.75" customHeight="1">
      <c r="A36" s="103"/>
      <c r="B36" s="104"/>
      <c r="C36" s="105"/>
      <c r="E36" s="153"/>
      <c r="F36" s="146" t="b">
        <v>0</v>
      </c>
      <c r="G36" s="4"/>
      <c r="H36" s="53" t="s">
        <v>131</v>
      </c>
      <c r="I36" s="142"/>
      <c r="J36" s="81">
        <f>I36/F23*(IF(F24="Hourly",2080,IF(F24="Weekly",52,IF(F24="Bi-Weekly",26,IF(F24="Bi-Monthly",24,IF(F24="Monthly",12))))))</f>
        <v>0</v>
      </c>
      <c r="K36" s="82">
        <f>J36/12</f>
        <v>0</v>
      </c>
      <c r="L36" s="51"/>
      <c r="M36" s="149"/>
      <c r="N36" s="146" t="b">
        <v>0</v>
      </c>
      <c r="O36" s="4"/>
      <c r="P36" s="53" t="s">
        <v>131</v>
      </c>
      <c r="Q36" s="142"/>
      <c r="R36" s="81">
        <f>Q36/N23*(IF(N24="Hourly",2080,IF(N24="Weekly",52,IF(N24="Bi-Weekly",26,IF(N24="Bi-Monthly",24,IF(N24="Monthly",12))))))</f>
        <v>0</v>
      </c>
      <c r="S36" s="82">
        <f>R36/12</f>
        <v>0</v>
      </c>
      <c r="U36" s="153"/>
      <c r="V36" s="146" t="b">
        <v>0</v>
      </c>
      <c r="W36" s="4"/>
      <c r="X36" s="53" t="s">
        <v>131</v>
      </c>
      <c r="Y36" s="142"/>
      <c r="Z36" s="81">
        <f>Y36/V23*(IF(V24="Hourly",2080,IF(V24="Weekly",52,IF(V24="Bi-Weekly",26,IF(V24="Bi-Monthly",24,IF(V24="Monthly",12))))))</f>
        <v>0</v>
      </c>
      <c r="AA36" s="82">
        <f>Z36/12</f>
        <v>0</v>
      </c>
      <c r="AC36" s="153"/>
      <c r="AD36" s="146" t="b">
        <v>0</v>
      </c>
      <c r="AE36" s="4"/>
      <c r="AF36" s="53" t="s">
        <v>131</v>
      </c>
      <c r="AG36" s="142"/>
      <c r="AH36" s="81">
        <f>AG36/AD23*(IF(AD24="Hourly",2080,IF(AD24="Weekly",52,IF(AD24="Bi-Weekly",26,IF(AD24="Bi-Monthly",24,IF(AD24="Monthly",12))))))</f>
        <v>0</v>
      </c>
      <c r="AI36" s="82">
        <f>AH36/12</f>
        <v>0</v>
      </c>
      <c r="AK36" s="153"/>
      <c r="AL36" s="146" t="b">
        <v>0</v>
      </c>
      <c r="AM36" s="4"/>
      <c r="AN36" s="53" t="s">
        <v>131</v>
      </c>
      <c r="AO36" s="142"/>
      <c r="AP36" s="81">
        <f>AO36/AL23*(IF(AL24="Hourly",2080,IF(AL24="Weekly",52,IF(AL24="Bi-Weekly",26,IF(AL24="Bi-Monthly",24,IF(AL24="Monthly",12))))))</f>
        <v>0</v>
      </c>
      <c r="AQ36" s="82">
        <f>AP36/12</f>
        <v>0</v>
      </c>
    </row>
    <row r="37" spans="1:43" ht="15.75" customHeight="1">
      <c r="A37" s="103"/>
      <c r="B37" s="104"/>
      <c r="C37" s="105"/>
      <c r="E37" s="153"/>
      <c r="F37" s="146" t="b">
        <v>0</v>
      </c>
      <c r="G37" s="4"/>
      <c r="H37" s="15" t="s">
        <v>132</v>
      </c>
      <c r="I37" s="139"/>
      <c r="J37" s="75">
        <f>I37</f>
        <v>0</v>
      </c>
      <c r="K37" s="76">
        <f>J37/12</f>
        <v>0</v>
      </c>
      <c r="L37" s="51"/>
      <c r="M37" s="149"/>
      <c r="N37" s="146" t="b">
        <v>1</v>
      </c>
      <c r="O37" s="4"/>
      <c r="P37" s="15" t="s">
        <v>132</v>
      </c>
      <c r="Q37" s="139"/>
      <c r="R37" s="75">
        <f>Q37</f>
        <v>0</v>
      </c>
      <c r="S37" s="76">
        <f>R37/12</f>
        <v>0</v>
      </c>
      <c r="U37" s="153"/>
      <c r="V37" s="146" t="b">
        <v>0</v>
      </c>
      <c r="W37" s="4"/>
      <c r="X37" s="15" t="s">
        <v>132</v>
      </c>
      <c r="Y37" s="139"/>
      <c r="Z37" s="75">
        <f>Y37</f>
        <v>0</v>
      </c>
      <c r="AA37" s="76">
        <f>Z37/12</f>
        <v>0</v>
      </c>
      <c r="AC37" s="153"/>
      <c r="AD37" s="146" t="b">
        <v>0</v>
      </c>
      <c r="AE37" s="4"/>
      <c r="AF37" s="15" t="s">
        <v>132</v>
      </c>
      <c r="AG37" s="139"/>
      <c r="AH37" s="75">
        <f>AG37</f>
        <v>0</v>
      </c>
      <c r="AI37" s="76">
        <f>AH37/12</f>
        <v>0</v>
      </c>
      <c r="AK37" s="153"/>
      <c r="AL37" s="146" t="b">
        <v>0</v>
      </c>
      <c r="AM37" s="4"/>
      <c r="AN37" s="15" t="s">
        <v>132</v>
      </c>
      <c r="AO37" s="139"/>
      <c r="AP37" s="75">
        <f>AO37</f>
        <v>0</v>
      </c>
      <c r="AQ37" s="76">
        <f>AP37/12</f>
        <v>0</v>
      </c>
    </row>
    <row r="38" spans="1:43" ht="15.75" customHeight="1">
      <c r="A38" s="103"/>
      <c r="B38" s="104"/>
      <c r="C38" s="105"/>
      <c r="E38" s="51"/>
      <c r="G38" s="4"/>
      <c r="H38" s="52" t="s">
        <v>133</v>
      </c>
      <c r="I38" s="138"/>
      <c r="J38" s="79">
        <f>I38</f>
        <v>0</v>
      </c>
      <c r="K38" s="74">
        <f>J38/12</f>
        <v>0</v>
      </c>
      <c r="L38" s="51"/>
      <c r="N38" s="65"/>
      <c r="O38" s="4"/>
      <c r="P38" s="52" t="s">
        <v>133</v>
      </c>
      <c r="Q38" s="138"/>
      <c r="R38" s="79">
        <f>Q38</f>
        <v>0</v>
      </c>
      <c r="S38" s="74">
        <f>R38/12</f>
        <v>0</v>
      </c>
      <c r="U38" s="51"/>
      <c r="V38" s="65"/>
      <c r="W38" s="4"/>
      <c r="X38" s="52" t="s">
        <v>133</v>
      </c>
      <c r="Y38" s="138"/>
      <c r="Z38" s="79">
        <f>Y38</f>
        <v>0</v>
      </c>
      <c r="AA38" s="74">
        <f>Z38/12</f>
        <v>0</v>
      </c>
      <c r="AC38" s="51"/>
      <c r="AE38" s="4"/>
      <c r="AF38" s="52" t="s">
        <v>133</v>
      </c>
      <c r="AG38" s="138"/>
      <c r="AH38" s="79">
        <f>AG38</f>
        <v>0</v>
      </c>
      <c r="AI38" s="74">
        <f>AH38/12</f>
        <v>0</v>
      </c>
      <c r="AK38" s="51"/>
      <c r="AM38" s="4"/>
      <c r="AN38" s="52" t="s">
        <v>133</v>
      </c>
      <c r="AO38" s="138"/>
      <c r="AP38" s="79">
        <f>AO38</f>
        <v>0</v>
      </c>
      <c r="AQ38" s="74">
        <f>AP38/12</f>
        <v>0</v>
      </c>
    </row>
    <row r="39" spans="1:43" ht="16.5" customHeight="1" thickBot="1">
      <c r="A39" s="103"/>
      <c r="B39" s="104"/>
      <c r="C39" s="105"/>
      <c r="E39" s="51"/>
      <c r="G39" s="4"/>
      <c r="H39" s="17" t="s">
        <v>134</v>
      </c>
      <c r="I39" s="140"/>
      <c r="J39" s="141"/>
      <c r="K39" s="78">
        <f>J39/12</f>
        <v>0</v>
      </c>
      <c r="L39" s="51"/>
      <c r="M39" s="7"/>
      <c r="O39" s="4"/>
      <c r="P39" s="17" t="s">
        <v>134</v>
      </c>
      <c r="Q39" s="140"/>
      <c r="R39" s="141"/>
      <c r="S39" s="78">
        <f>R39/12</f>
        <v>0</v>
      </c>
      <c r="U39" s="51"/>
      <c r="W39" s="4"/>
      <c r="X39" s="17" t="s">
        <v>134</v>
      </c>
      <c r="Y39" s="140"/>
      <c r="Z39" s="141"/>
      <c r="AA39" s="78">
        <f>Z39/12</f>
        <v>0</v>
      </c>
      <c r="AC39" s="51"/>
      <c r="AE39" s="4"/>
      <c r="AF39" s="17" t="s">
        <v>134</v>
      </c>
      <c r="AG39" s="140"/>
      <c r="AH39" s="141"/>
      <c r="AI39" s="78">
        <f>AH39/12</f>
        <v>0</v>
      </c>
      <c r="AK39" s="51"/>
      <c r="AM39" s="4"/>
      <c r="AN39" s="17" t="s">
        <v>134</v>
      </c>
      <c r="AO39" s="140"/>
      <c r="AP39" s="141"/>
      <c r="AQ39" s="78">
        <f>AP39/12</f>
        <v>0</v>
      </c>
    </row>
    <row r="40" spans="1:43" ht="18.75">
      <c r="A40" s="103"/>
      <c r="B40" s="104"/>
      <c r="C40" s="105"/>
      <c r="E40" s="234" t="s">
        <v>135</v>
      </c>
      <c r="F40" s="235"/>
      <c r="G40" s="4"/>
      <c r="H40" s="246" t="s">
        <v>128</v>
      </c>
      <c r="I40" s="247"/>
      <c r="J40" s="45" t="s">
        <v>129</v>
      </c>
      <c r="K40" s="46" t="s">
        <v>114</v>
      </c>
      <c r="L40" s="51"/>
      <c r="M40" s="234" t="s">
        <v>135</v>
      </c>
      <c r="N40" s="235"/>
      <c r="O40" s="4"/>
      <c r="P40" s="246" t="s">
        <v>128</v>
      </c>
      <c r="Q40" s="247"/>
      <c r="R40" s="45" t="s">
        <v>129</v>
      </c>
      <c r="S40" s="46" t="s">
        <v>114</v>
      </c>
      <c r="U40" s="234" t="s">
        <v>135</v>
      </c>
      <c r="V40" s="235"/>
      <c r="W40" s="4"/>
      <c r="X40" s="246" t="s">
        <v>128</v>
      </c>
      <c r="Y40" s="247"/>
      <c r="Z40" s="45" t="s">
        <v>114</v>
      </c>
      <c r="AA40" s="46" t="s">
        <v>114</v>
      </c>
      <c r="AC40" s="234" t="s">
        <v>135</v>
      </c>
      <c r="AD40" s="235"/>
      <c r="AE40" s="4"/>
      <c r="AF40" s="246" t="s">
        <v>128</v>
      </c>
      <c r="AG40" s="247"/>
      <c r="AH40" s="45" t="s">
        <v>114</v>
      </c>
      <c r="AI40" s="46" t="s">
        <v>114</v>
      </c>
      <c r="AK40" s="234" t="s">
        <v>135</v>
      </c>
      <c r="AL40" s="235"/>
      <c r="AM40" s="4"/>
      <c r="AN40" s="246" t="s">
        <v>128</v>
      </c>
      <c r="AO40" s="247"/>
      <c r="AP40" s="45" t="s">
        <v>114</v>
      </c>
      <c r="AQ40" s="46" t="s">
        <v>114</v>
      </c>
    </row>
    <row r="41" spans="1:43" ht="16.5" customHeight="1" thickBot="1">
      <c r="A41" s="103"/>
      <c r="B41" s="104"/>
      <c r="C41" s="105"/>
      <c r="E41" s="27" t="s">
        <v>136</v>
      </c>
      <c r="F41" s="152"/>
      <c r="G41" s="4"/>
      <c r="H41" s="248" t="s">
        <v>116</v>
      </c>
      <c r="I41" s="249"/>
      <c r="J41" s="22">
        <f>IF(J40="YTD Avg",J36,IF(J40="YTD + 1 Year AVG",(I36+J37)/(F23+IF(E33=TRUE,F28,IF(F24="Weekly",52,IF(F24="Bi-Weekly",26,IF(F24="Bi-Monthly",24,IF(F24="Monthly",12,1))))))*IF(F24="Weekly",52,IF(F24="Bi-Weekly",26,IF(F24="Bi-Monthly",24,IF(F24="Monthly",12,1)))),IF(J40="YTD + 2 Year Avg",(I36+J37+J38)/(F23+IF(E33=TRUE,F28,IF(F24="Weekly",52,IF(F24="Bi-Weekly",26,IF(F24="Bi-Monthly",24,IF(F24="Monthly",12,1)))))+IF(E34=TRUE,F29,IF(F24="Weekly",52,IF(F24="Bi-Weekly",26,IF(F24="Bi-Monthly",24,IF(F24="Monthly",12,1))))))*IF(F24="Weekly",52,IF(F24="Bi-Weekly",26,IF(F24="Bi-Monthly",24,IF(F24="Monthly",12,1)))),IF(J40="2 Year Avg",AVERAGE(J37:J38),IF(J40="Freetyping",J39,0)))))</f>
        <v>0</v>
      </c>
      <c r="K41" s="23">
        <f>IF(K40="YTD Avg",J36,IF(K40="YTD + 1 Year AVG",(I36+J37)/(F23+IF(E33=TRUE,F28,IF(F24="Weekly",52,IF(F24="Bi-Weekly",26,IF(F24="Bi-Monthly",24,IF(F24="Monthly",12,1))))))*IF(F24="Weekly",52,IF(F24="Bi-Weekly",26,IF(F24="Bi-Monthly",24,IF(F24="Monthly",12,1)))),IF(K40="YTD + 2 Year Avg",(I36+J37+J38)/(F23+IF(E33=TRUE,F28,IF(F24="Weekly",52,IF(F24="Bi-Weekly",26,IF(F24="Bi-Monthly",24,IF(F24="Monthly",12,1)))))+IF(E34=TRUE,F29,IF(F24="Weekly",52,IF(F24="Bi-Weekly",26,IF(F24="Bi-Monthly",24,IF(F24="Monthly",12,1))))))*IF(F24="Weekly",52,IF(F24="Bi-Weekly",26,IF(F24="Bi-Monthly",24,IF(F24="Monthly",12,1)))),IF(K40="2 Year Avg",AVERAGE(J37:J38),IF(K40="Freetyping",J39,0)))))/12</f>
        <v>0</v>
      </c>
      <c r="L41" s="51"/>
      <c r="M41" s="27" t="s">
        <v>136</v>
      </c>
      <c r="N41" s="152"/>
      <c r="O41" s="4"/>
      <c r="P41" s="248" t="s">
        <v>116</v>
      </c>
      <c r="Q41" s="249"/>
      <c r="R41" s="22">
        <f>IF(R40="YTD Avg",R36,IF(R40="YTD + 1 Year AVG",(Q36+R37)/(N23+IF(M33=TRUE,N28,IF(N24="Weekly",52,IF(N24="Bi-Weekly",26,IF(N24="Bi-Monthly",24,IF(N24="Monthly",12,1))))))*IF(N24="Weekly",52,IF(N24="Bi-Weekly",26,IF(N24="Bi-Monthly",24,IF(N24="Monthly",12,1)))),IF(R40="YTD + 2 Year Avg",(Q36+R37+R38)/(N23+IF(M33=TRUE,N28,IF(N24="Weekly",52,IF(N24="Bi-Weekly",26,IF(N24="Bi-Monthly",24,IF(N24="Monthly",12,1)))))+IF(M34=TRUE,N29,IF(N24="Weekly",52,IF(N24="Bi-Weekly",26,IF(N24="Bi-Monthly",24,IF(N24="Monthly",12,1))))))*IF(N24="Weekly",52,IF(N24="Bi-Weekly",26,IF(N24="Bi-Monthly",24,IF(N24="Monthly",12,1)))),IF(R40="2 Year Avg",AVERAGE(R37:R38),IF(R40="Freetyping",R39,0)))))</f>
        <v>0</v>
      </c>
      <c r="S41" s="23">
        <f>IF(S40="YTD Avg",R36,IF(S40="YTD + 1 Year AVG",(Q36+R37)/(N23+IF(M33=TRUE,N28,IF(N24="Weekly",52,IF(N24="Bi-Weekly",26,IF(N24="Bi-Monthly",24,IF(N24="Monthly",12,1))))))*IF(N24="Weekly",52,IF(N24="Bi-Weekly",26,IF(N24="Bi-Monthly",24,IF(N24="Monthly",12,1)))),IF(S40="YTD + 2 Year Avg",(Q36+R37+R38)/(N23+IF(M33=TRUE,N28,IF(N24="Weekly",52,IF(N24="Bi-Weekly",26,IF(N24="Bi-Monthly",24,IF(N24="Monthly",12,1)))))+IF(M34=TRUE,N29,IF(N24="Weekly",52,IF(N24="Bi-Weekly",26,IF(N24="Bi-Monthly",24,IF(N24="Monthly",12,1))))))*IF(N24="Weekly",52,IF(N24="Bi-Weekly",26,IF(N24="Bi-Monthly",24,IF(N24="Monthly",12,1)))),IF(S40="2 Year Avg",AVERAGE(R37:R38),IF(S40="Freetyping",R39,0)))))/12</f>
        <v>0</v>
      </c>
      <c r="U41" s="27" t="s">
        <v>136</v>
      </c>
      <c r="V41" s="152"/>
      <c r="W41" s="4"/>
      <c r="X41" s="248" t="s">
        <v>116</v>
      </c>
      <c r="Y41" s="249"/>
      <c r="Z41" s="22">
        <f>IF(Z40="YTD Avg",Z36,IF(Z40="YTD + 1 Year AVG",(Y36+Z37)/(V23+IF(U33=TRUE,V28,IF(V24="Weekly",52,IF(V24="Bi-Weekly",26,IF(V24="Bi-Monthly",24,IF(V24="Monthly",12,1))))))*IF(V24="Weekly",52,IF(V24="Bi-Weekly",26,IF(V24="Bi-Monthly",24,IF(V24="Monthly",12,1)))),IF(Z40="YTD + 2 Year Avg",(Y36+Z37+Z38)/(V23+IF(U33=TRUE,V28,IF(V24="Weekly",52,IF(V24="Bi-Weekly",26,IF(V24="Bi-Monthly",24,IF(V24="Monthly",12,1)))))+IF(U34=TRUE,V29,IF(V24="Weekly",52,IF(V24="Bi-Weekly",26,IF(V24="Bi-Monthly",24,IF(V24="Monthly",12,1))))))*IF(V24="Weekly",52,IF(V24="Bi-Weekly",26,IF(V24="Bi-Monthly",24,IF(V24="Monthly",12,1)))),IF(Z40="2 Year Avg",AVERAGE(Z37:Z38),IF(Z40="Freetyping",Z39,0)))))</f>
        <v>0</v>
      </c>
      <c r="AA41" s="23">
        <f>IF(AA40="YTD Avg",Z36,IF(AA40="YTD + 1 Year AVG",(Y36+Z37)/(V23+IF(U33=TRUE,V28,IF(V24="Weekly",52,IF(V24="Bi-Weekly",26,IF(V24="Bi-Monthly",24,IF(V24="Monthly",12,1))))))*IF(V24="Weekly",52,IF(V24="Bi-Weekly",26,IF(V24="Bi-Monthly",24,IF(V24="Monthly",12,1)))),IF(AA40="YTD + 2 Year Avg",(Y36+Z37+Z38)/(V23+IF(U33=TRUE,V28,IF(V24="Weekly",52,IF(V24="Bi-Weekly",26,IF(V24="Bi-Monthly",24,IF(V24="Monthly",12,1)))))+IF(U34=TRUE,V29,IF(V24="Weekly",52,IF(V24="Bi-Weekly",26,IF(V24="Bi-Monthly",24,IF(V24="Monthly",12,1))))))*IF(V24="Weekly",52,IF(V24="Bi-Weekly",26,IF(V24="Bi-Monthly",24,IF(V24="Monthly",12,1)))),IF(AA40="2 Year Avg",AVERAGE(Z37:Z38),IF(AA40="Freetyping",Z39,0)))))/12</f>
        <v>0</v>
      </c>
      <c r="AC41" s="27" t="s">
        <v>136</v>
      </c>
      <c r="AD41" s="66"/>
      <c r="AE41" s="4"/>
      <c r="AF41" s="248" t="s">
        <v>116</v>
      </c>
      <c r="AG41" s="249"/>
      <c r="AH41" s="22">
        <f>IF(AH40="YTD Avg",AH36,IF(AH40="YTD + 1 Year AVG",(AG36+AH37)/(AD23+IF(AC33=TRUE,AD28,IF(AD24="Weekly",52,IF(AD24="Bi-Weekly",26,IF(AD24="Bi-Monthly",24,IF(AD24="Monthly",12,1))))))*IF(AD24="Weekly",52,IF(AD24="Bi-Weekly",26,IF(AD24="Bi-Monthly",24,IF(AD24="Monthly",12,1)))),IF(AH40="YTD + 2 Year Avg",(AG36+AH37+AH38)/(AD23+IF(AC33=TRUE,AD28,IF(AD24="Weekly",52,IF(AD24="Bi-Weekly",26,IF(AD24="Bi-Monthly",24,IF(AD24="Monthly",12,1)))))+IF(AC34=TRUE,AD29,IF(AD24="Weekly",52,IF(AD24="Bi-Weekly",26,IF(AD24="Bi-Monthly",24,IF(AD24="Monthly",12,1))))))*IF(AD24="Weekly",52,IF(AD24="Bi-Weekly",26,IF(AD24="Bi-Monthly",24,IF(AD24="Monthly",12,1)))),IF(AH40="2 Year Avg",AVERAGE(AH37:AH38),IF(AH40="Freetyping",AH39,0)))))</f>
        <v>0</v>
      </c>
      <c r="AI41" s="23">
        <f>IF(AI40="YTD Avg",AH36,IF(AI40="YTD + 1 Year AVG",(AG36+AH37)/(AD23+IF(AC33=TRUE,AD28,IF(AD24="Weekly",52,IF(AD24="Bi-Weekly",26,IF(AD24="Bi-Monthly",24,IF(AD24="Monthly",12,1))))))*IF(AD24="Weekly",52,IF(AD24="Bi-Weekly",26,IF(AD24="Bi-Monthly",24,IF(AD24="Monthly",12,1)))),IF(AI40="YTD + 2 Year Avg",(AG36+AH37+AH38)/(AD23+IF(AC33=TRUE,AD28,IF(AD24="Weekly",52,IF(AD24="Bi-Weekly",26,IF(AD24="Bi-Monthly",24,IF(AD24="Monthly",12,1)))))+IF(AC34=TRUE,AD29,IF(AD24="Weekly",52,IF(AD24="Bi-Weekly",26,IF(AD24="Bi-Monthly",24,IF(AD24="Monthly",12,1))))))*IF(AD24="Weekly",52,IF(AD24="Bi-Weekly",26,IF(AD24="Bi-Monthly",24,IF(AD24="Monthly",12,1)))),IF(AI40="2 Year Avg",AVERAGE(AH37:AH38),IF(AI40="Freetyping",AH39,0)))))/12</f>
        <v>0</v>
      </c>
      <c r="AK41" s="27" t="s">
        <v>136</v>
      </c>
      <c r="AL41" s="152"/>
      <c r="AM41" s="4"/>
      <c r="AN41" s="248" t="s">
        <v>116</v>
      </c>
      <c r="AO41" s="249"/>
      <c r="AP41" s="22">
        <f>IF(AP40="YTD Avg",AP36,IF(AP40="YTD + 1 Year AVG",(AO36+AP37)/(AL23+IF(AK33=TRUE,AL28,IF(AL24="Weekly",52,IF(AL24="Bi-Weekly",26,IF(AL24="Bi-Monthly",24,IF(AL24="Monthly",12,1))))))*IF(AL24="Weekly",52,IF(AL24="Bi-Weekly",26,IF(AL24="Bi-Monthly",24,IF(AL24="Monthly",12,1)))),IF(AP40="YTD + 2 Year Avg",(AO36+AP37+AP38)/(AL23+IF(AK33=TRUE,AL28,IF(AL24="Weekly",52,IF(AL24="Bi-Weekly",26,IF(AL24="Bi-Monthly",24,IF(AL24="Monthly",12,1)))))+IF(AK34=TRUE,AL29,IF(AL24="Weekly",52,IF(AL24="Bi-Weekly",26,IF(AL24="Bi-Monthly",24,IF(AL24="Monthly",12,1))))))*IF(AL24="Weekly",52,IF(AL24="Bi-Weekly",26,IF(AL24="Bi-Monthly",24,IF(AL24="Monthly",12,1)))),IF(AP40="2 Year Avg",AVERAGE(AP37:AP38),IF(AP40="Freetyping",AP39,0)))))</f>
        <v>0</v>
      </c>
      <c r="AQ41" s="23">
        <f>IF(AQ40="YTD Avg",AP36,IF(AQ40="YTD + 1 Year AVG",(AO36+AP37)/(AL23+IF(AK33=TRUE,AL28,IF(AL24="Weekly",52,IF(AL24="Bi-Weekly",26,IF(AL24="Bi-Monthly",24,IF(AL24="Monthly",12,1))))))*IF(AL24="Weekly",52,IF(AL24="Bi-Weekly",26,IF(AL24="Bi-Monthly",24,IF(AL24="Monthly",12,1)))),IF(AQ40="YTD + 2 Year Avg",(AO36+AP37+AP38)/(AL23+IF(AK33=TRUE,AL28,IF(AL24="Weekly",52,IF(AL24="Bi-Weekly",26,IF(AL24="Bi-Monthly",24,IF(AL24="Monthly",12,1)))))+IF(AK34=TRUE,AL29,IF(AL24="Weekly",52,IF(AL24="Bi-Weekly",26,IF(AL24="Bi-Monthly",24,IF(AL24="Monthly",12,1))))))*IF(AL24="Weekly",52,IF(AL24="Bi-Weekly",26,IF(AL24="Bi-Monthly",24,IF(AL24="Monthly",12,1)))),IF(AQ40="2 Year Avg",AVERAGE(AP37:AP38),IF(AQ40="Freetyping",AP39,0)))))/12</f>
        <v>0</v>
      </c>
    </row>
    <row r="42" spans="1:43" s="8" customFormat="1" ht="19.5" thickBot="1">
      <c r="A42" s="103"/>
      <c r="B42" s="104"/>
      <c r="C42" s="105"/>
      <c r="E42" s="27" t="s">
        <v>137</v>
      </c>
      <c r="F42" s="152"/>
      <c r="H42" s="1"/>
      <c r="I42" s="1"/>
      <c r="J42" s="38"/>
      <c r="K42" s="118"/>
      <c r="M42" s="27" t="s">
        <v>137</v>
      </c>
      <c r="N42" s="152"/>
      <c r="P42" s="1"/>
      <c r="Q42" s="1"/>
      <c r="R42" s="38"/>
      <c r="S42" s="118"/>
      <c r="U42" s="27" t="s">
        <v>137</v>
      </c>
      <c r="V42" s="152"/>
      <c r="X42" s="1"/>
      <c r="Y42" s="1"/>
      <c r="Z42" s="38"/>
      <c r="AA42" s="39"/>
      <c r="AC42" s="27" t="s">
        <v>137</v>
      </c>
      <c r="AD42" s="66"/>
      <c r="AF42" s="1"/>
      <c r="AG42" s="1"/>
      <c r="AH42" s="38"/>
      <c r="AI42" s="39"/>
      <c r="AK42" s="27" t="s">
        <v>137</v>
      </c>
      <c r="AL42" s="152"/>
      <c r="AN42" s="1"/>
      <c r="AO42" s="1"/>
      <c r="AP42" s="38"/>
      <c r="AQ42" s="39"/>
    </row>
    <row r="43" spans="1:43" ht="19.5" thickBot="1">
      <c r="A43" s="103"/>
      <c r="B43" s="104"/>
      <c r="C43" s="105"/>
      <c r="E43" s="28" t="s">
        <v>138</v>
      </c>
      <c r="F43" s="99">
        <f>IF(ISERROR(AVERAGE(F41:F42)),0,AVERAGE(F41:F42))</f>
        <v>0</v>
      </c>
      <c r="H43" s="264" t="s">
        <v>139</v>
      </c>
      <c r="I43" s="265"/>
      <c r="J43" s="265"/>
      <c r="K43" s="266"/>
      <c r="L43" s="51"/>
      <c r="M43" s="28" t="s">
        <v>138</v>
      </c>
      <c r="N43" s="99">
        <f>IF(ISERROR(AVERAGE(N41:N42)),0,AVERAGE(N41:N42))</f>
        <v>0</v>
      </c>
      <c r="P43" s="264" t="s">
        <v>139</v>
      </c>
      <c r="Q43" s="265"/>
      <c r="R43" s="265"/>
      <c r="S43" s="266"/>
      <c r="U43" s="28" t="s">
        <v>140</v>
      </c>
      <c r="V43" s="67" t="e">
        <f>AVERAGE(V41:V42)</f>
        <v>#DIV/0!</v>
      </c>
      <c r="X43" s="264" t="s">
        <v>139</v>
      </c>
      <c r="Y43" s="265"/>
      <c r="Z43" s="265"/>
      <c r="AA43" s="266"/>
      <c r="AC43" s="28" t="s">
        <v>140</v>
      </c>
      <c r="AD43" s="67" t="e">
        <f>AVERAGE(AD41:AD42)</f>
        <v>#DIV/0!</v>
      </c>
      <c r="AF43" s="264" t="s">
        <v>139</v>
      </c>
      <c r="AG43" s="265"/>
      <c r="AH43" s="265"/>
      <c r="AI43" s="266"/>
      <c r="AK43" s="28" t="s">
        <v>140</v>
      </c>
      <c r="AL43" s="67" t="e">
        <f>AVERAGE(AL41:AL42)</f>
        <v>#DIV/0!</v>
      </c>
      <c r="AN43" s="264" t="s">
        <v>139</v>
      </c>
      <c r="AO43" s="265"/>
      <c r="AP43" s="265"/>
      <c r="AQ43" s="266"/>
    </row>
    <row r="44" spans="1:43" ht="18.75">
      <c r="A44" s="103"/>
      <c r="B44" s="104"/>
      <c r="C44" s="105"/>
      <c r="E44" s="40"/>
      <c r="F44" s="38"/>
      <c r="H44" s="35" t="s">
        <v>141</v>
      </c>
      <c r="I44" s="36" t="s">
        <v>142</v>
      </c>
      <c r="J44" s="13"/>
      <c r="K44" s="14"/>
      <c r="L44" s="51"/>
      <c r="M44" s="120"/>
      <c r="N44" s="38"/>
      <c r="P44" s="35" t="s">
        <v>141</v>
      </c>
      <c r="Q44" s="36" t="s">
        <v>142</v>
      </c>
      <c r="R44" s="13"/>
      <c r="S44" s="14"/>
      <c r="U44" s="40"/>
      <c r="V44" s="38"/>
      <c r="X44" s="35" t="s">
        <v>141</v>
      </c>
      <c r="Y44" s="36" t="s">
        <v>142</v>
      </c>
      <c r="Z44" s="13"/>
      <c r="AA44" s="14"/>
      <c r="AC44" s="40"/>
      <c r="AD44" s="38"/>
      <c r="AF44" s="35" t="s">
        <v>141</v>
      </c>
      <c r="AG44" s="36" t="s">
        <v>142</v>
      </c>
      <c r="AH44" s="13"/>
      <c r="AI44" s="14"/>
      <c r="AK44" s="40"/>
      <c r="AL44" s="38"/>
      <c r="AN44" s="35" t="s">
        <v>141</v>
      </c>
      <c r="AO44" s="36" t="s">
        <v>142</v>
      </c>
      <c r="AP44" s="13"/>
      <c r="AQ44" s="14"/>
    </row>
    <row r="45" spans="1:43" ht="16.5" customHeight="1" thickBot="1">
      <c r="A45" s="103"/>
      <c r="B45" s="104"/>
      <c r="C45" s="105"/>
      <c r="E45" s="40"/>
      <c r="F45" s="38"/>
      <c r="H45" s="143"/>
      <c r="I45" s="141"/>
      <c r="J45" s="77">
        <f>I45</f>
        <v>0</v>
      </c>
      <c r="K45" s="78">
        <f>I45/12</f>
        <v>0</v>
      </c>
      <c r="L45" s="51"/>
      <c r="M45" s="121"/>
      <c r="N45" s="38"/>
      <c r="P45" s="143"/>
      <c r="Q45" s="141"/>
      <c r="R45" s="77">
        <f>Q45</f>
        <v>0</v>
      </c>
      <c r="S45" s="78">
        <f>Q45/12</f>
        <v>0</v>
      </c>
      <c r="U45" s="40"/>
      <c r="V45" s="38"/>
      <c r="X45" s="143"/>
      <c r="Y45" s="141"/>
      <c r="Z45" s="77">
        <f>Y45</f>
        <v>0</v>
      </c>
      <c r="AA45" s="78">
        <f>Y45/12</f>
        <v>0</v>
      </c>
      <c r="AC45" s="40"/>
      <c r="AD45" s="38"/>
      <c r="AF45" s="143"/>
      <c r="AG45" s="141"/>
      <c r="AH45" s="77">
        <f>AG45</f>
        <v>0</v>
      </c>
      <c r="AI45" s="78">
        <f>AG45/12</f>
        <v>0</v>
      </c>
      <c r="AK45" s="40"/>
      <c r="AL45" s="38"/>
      <c r="AN45" s="143"/>
      <c r="AO45" s="141"/>
      <c r="AP45" s="77">
        <f>AO45</f>
        <v>0</v>
      </c>
      <c r="AQ45" s="78">
        <f>AO45/12</f>
        <v>0</v>
      </c>
    </row>
    <row r="46" spans="1:43" ht="21.75" thickBot="1">
      <c r="A46" s="103"/>
      <c r="B46" s="104"/>
      <c r="C46" s="105"/>
      <c r="E46" s="278" t="s">
        <v>144</v>
      </c>
      <c r="F46" s="279"/>
      <c r="H46" s="143"/>
      <c r="I46" s="141"/>
      <c r="J46" s="77">
        <f>I46</f>
        <v>0</v>
      </c>
      <c r="K46" s="78">
        <f>I46/12</f>
        <v>0</v>
      </c>
      <c r="L46" s="51"/>
      <c r="M46" s="278" t="s">
        <v>144</v>
      </c>
      <c r="N46" s="279"/>
      <c r="P46" s="143"/>
      <c r="Q46" s="141"/>
      <c r="R46" s="77">
        <f>Q46</f>
        <v>0</v>
      </c>
      <c r="S46" s="78">
        <f>Q46/12</f>
        <v>0</v>
      </c>
      <c r="U46" s="278" t="s">
        <v>144</v>
      </c>
      <c r="V46" s="279"/>
      <c r="X46" s="143"/>
      <c r="Y46" s="141"/>
      <c r="Z46" s="77">
        <f>Y46</f>
        <v>0</v>
      </c>
      <c r="AA46" s="78">
        <f>Y46/12</f>
        <v>0</v>
      </c>
      <c r="AC46" s="278" t="s">
        <v>144</v>
      </c>
      <c r="AD46" s="279"/>
      <c r="AF46" s="143"/>
      <c r="AG46" s="141"/>
      <c r="AH46" s="77">
        <f>AG46</f>
        <v>0</v>
      </c>
      <c r="AI46" s="78">
        <f>AG46/12</f>
        <v>0</v>
      </c>
      <c r="AK46" s="278" t="s">
        <v>144</v>
      </c>
      <c r="AL46" s="279"/>
      <c r="AN46" s="143"/>
      <c r="AO46" s="141"/>
      <c r="AP46" s="77">
        <f>AO46</f>
        <v>0</v>
      </c>
      <c r="AQ46" s="78">
        <f>AO46/12</f>
        <v>0</v>
      </c>
    </row>
    <row r="47" spans="1:43" ht="15.75" customHeight="1">
      <c r="A47" s="103"/>
      <c r="B47" s="104"/>
      <c r="C47" s="105"/>
      <c r="E47" s="21" t="s">
        <v>145</v>
      </c>
      <c r="F47" s="68">
        <f>SUM(J24,J33,J41,J49)</f>
        <v>0</v>
      </c>
      <c r="H47" s="143"/>
      <c r="I47" s="141"/>
      <c r="J47" s="77">
        <f>I47</f>
        <v>0</v>
      </c>
      <c r="K47" s="78">
        <f>I47/12</f>
        <v>0</v>
      </c>
      <c r="L47" s="51"/>
      <c r="M47" s="21" t="s">
        <v>145</v>
      </c>
      <c r="N47" s="68">
        <f>SUM(R24,R33,R41,R49)</f>
        <v>0</v>
      </c>
      <c r="P47" s="143"/>
      <c r="Q47" s="141"/>
      <c r="R47" s="77">
        <f>Q47</f>
        <v>0</v>
      </c>
      <c r="S47" s="78">
        <f>Q47/12</f>
        <v>0</v>
      </c>
      <c r="U47" s="21" t="s">
        <v>145</v>
      </c>
      <c r="V47" s="68">
        <f>SUM(Z24,Z33,Z41,Z49)</f>
        <v>0</v>
      </c>
      <c r="X47" s="143"/>
      <c r="Y47" s="141"/>
      <c r="Z47" s="77">
        <f>Y47</f>
        <v>0</v>
      </c>
      <c r="AA47" s="78">
        <f>Y47/12</f>
        <v>0</v>
      </c>
      <c r="AC47" s="21" t="s">
        <v>145</v>
      </c>
      <c r="AD47" s="68">
        <f>SUM(AH24,AH33,AH41,AH49)</f>
        <v>0</v>
      </c>
      <c r="AF47" s="143"/>
      <c r="AG47" s="141"/>
      <c r="AH47" s="77">
        <f>AG47</f>
        <v>0</v>
      </c>
      <c r="AI47" s="78">
        <f>AG47/12</f>
        <v>0</v>
      </c>
      <c r="AK47" s="21" t="s">
        <v>145</v>
      </c>
      <c r="AL47" s="68">
        <f>SUM(AP24,AP33,AP41,AP49)</f>
        <v>0</v>
      </c>
      <c r="AN47" s="143"/>
      <c r="AO47" s="141"/>
      <c r="AP47" s="77">
        <f>AO47</f>
        <v>0</v>
      </c>
      <c r="AQ47" s="78">
        <f>AO47/12</f>
        <v>0</v>
      </c>
    </row>
    <row r="48" spans="1:43" ht="16.5" customHeight="1" thickBot="1">
      <c r="A48" s="103"/>
      <c r="B48" s="104"/>
      <c r="C48" s="105"/>
      <c r="E48" s="29" t="s">
        <v>146</v>
      </c>
      <c r="F48" s="69">
        <f>SUM(K49,K41,K33,K24)</f>
        <v>0</v>
      </c>
      <c r="H48" s="143"/>
      <c r="I48" s="141"/>
      <c r="J48" s="77">
        <f>I48</f>
        <v>0</v>
      </c>
      <c r="K48" s="78">
        <f>I48/12</f>
        <v>0</v>
      </c>
      <c r="L48" s="51"/>
      <c r="M48" s="29" t="s">
        <v>146</v>
      </c>
      <c r="N48" s="69">
        <f>SUM(S49,S41,S33,S24)</f>
        <v>0</v>
      </c>
      <c r="P48" s="143"/>
      <c r="Q48" s="141"/>
      <c r="R48" s="77">
        <f>Q48</f>
        <v>0</v>
      </c>
      <c r="S48" s="78">
        <f>Q48/12</f>
        <v>0</v>
      </c>
      <c r="U48" s="29" t="s">
        <v>146</v>
      </c>
      <c r="V48" s="69">
        <f>SUM(AA49,AA41,AA33,AA24)</f>
        <v>0</v>
      </c>
      <c r="X48" s="143"/>
      <c r="Y48" s="141"/>
      <c r="Z48" s="77">
        <f>Y48</f>
        <v>0</v>
      </c>
      <c r="AA48" s="78">
        <f>Y48/12</f>
        <v>0</v>
      </c>
      <c r="AC48" s="29" t="s">
        <v>146</v>
      </c>
      <c r="AD48" s="69">
        <f>SUM(AI49,AI41,AI33,AI24)</f>
        <v>0</v>
      </c>
      <c r="AF48" s="143"/>
      <c r="AG48" s="141"/>
      <c r="AH48" s="77">
        <f>AG48</f>
        <v>0</v>
      </c>
      <c r="AI48" s="78">
        <f>AG48/12</f>
        <v>0</v>
      </c>
      <c r="AK48" s="29" t="s">
        <v>146</v>
      </c>
      <c r="AL48" s="69">
        <f>SUM(AQ49,AQ41,AQ33,AQ24)</f>
        <v>0</v>
      </c>
      <c r="AN48" s="143"/>
      <c r="AO48" s="141"/>
      <c r="AP48" s="77">
        <f>AO48</f>
        <v>0</v>
      </c>
      <c r="AQ48" s="78">
        <f>AO48/12</f>
        <v>0</v>
      </c>
    </row>
    <row r="49" spans="1:43" ht="16.5" customHeight="1" thickBot="1">
      <c r="A49" s="103"/>
      <c r="B49" s="104"/>
      <c r="C49" s="105"/>
      <c r="E49" s="51"/>
      <c r="H49" s="276" t="s">
        <v>116</v>
      </c>
      <c r="I49" s="277"/>
      <c r="J49" s="83">
        <f>SUM(J45:J48)</f>
        <v>0</v>
      </c>
      <c r="K49" s="84">
        <f>SUM(IF(F31=TRUE,K45,0),IF(F32=TRUE,K46,0),IF(F33=TRUE,K47,0),IF(F34=TRUE,K48,0))</f>
        <v>0</v>
      </c>
      <c r="L49" s="51"/>
      <c r="P49" s="276" t="s">
        <v>116</v>
      </c>
      <c r="Q49" s="277"/>
      <c r="R49" s="83">
        <f>SUM(R45:R48)</f>
        <v>0</v>
      </c>
      <c r="S49" s="84">
        <f>SUM(IF(N31=TRUE,S45,0),IF(N32=TRUE,S46,0),IF(N33=TRUE,S47,0),IF(N34=TRUE,S48,0))</f>
        <v>0</v>
      </c>
      <c r="U49" s="51"/>
      <c r="X49" s="276" t="s">
        <v>116</v>
      </c>
      <c r="Y49" s="277"/>
      <c r="Z49" s="83">
        <f>SUM(Z45:Z48)</f>
        <v>0</v>
      </c>
      <c r="AA49" s="84">
        <f>SUM(IF(V31=TRUE,AA45,0),IF(V32=TRUE,AA46,0),IF(V33=TRUE,AA47,0),IF(V34=TRUE,AA48,0),IF(V35=TRUE,AA48,0))</f>
        <v>0</v>
      </c>
      <c r="AC49" s="51"/>
      <c r="AF49" s="276" t="s">
        <v>116</v>
      </c>
      <c r="AG49" s="277"/>
      <c r="AH49" s="83">
        <f>SUM(AH45:AH48)</f>
        <v>0</v>
      </c>
      <c r="AI49" s="84">
        <f>SUM(IF(AD31=TRUE,AI45,0),IF(AD32=TRUE,AI46,0),IF(AD33=TRUE,AI47,0),IF(AD34=TRUE,AI48,0),IF(AD35=TRUE,AI48,0))</f>
        <v>0</v>
      </c>
      <c r="AK49" s="51"/>
      <c r="AN49" s="276" t="s">
        <v>116</v>
      </c>
      <c r="AO49" s="277"/>
      <c r="AP49" s="83">
        <f>SUM(AP45:AP48)</f>
        <v>0</v>
      </c>
      <c r="AQ49" s="84">
        <f>SUM(IF(AL31=TRUE,AQ45,0),IF(AL32=TRUE,AQ46,0),IF(AL33=TRUE,AQ47,0),IF(AL34=TRUE,AQ48,0),IF(AL35=TRUE,AQ48,0))</f>
        <v>0</v>
      </c>
    </row>
    <row r="50" spans="1:43" ht="16.5" customHeight="1" thickBot="1">
      <c r="A50" s="106"/>
      <c r="B50" s="107"/>
      <c r="C50" s="108"/>
      <c r="E50" s="86"/>
      <c r="F50" s="7"/>
      <c r="G50" s="7"/>
      <c r="H50" s="7"/>
      <c r="I50" s="7"/>
      <c r="J50" s="7"/>
      <c r="K50" s="119"/>
      <c r="L50" s="7"/>
      <c r="M50" s="7"/>
      <c r="N50" s="7"/>
      <c r="O50" s="7"/>
      <c r="P50" s="7"/>
      <c r="Q50" s="7"/>
      <c r="R50" s="7"/>
      <c r="S50" s="119"/>
      <c r="U50" s="86"/>
      <c r="V50" s="7"/>
      <c r="W50" s="7"/>
      <c r="X50" s="7"/>
      <c r="Y50" s="7"/>
      <c r="Z50" s="7"/>
      <c r="AA50" s="87"/>
      <c r="AC50" s="86"/>
      <c r="AD50" s="7"/>
      <c r="AE50" s="7"/>
      <c r="AF50" s="7"/>
      <c r="AG50" s="7"/>
      <c r="AH50" s="7"/>
      <c r="AI50" s="87"/>
      <c r="AK50" s="86"/>
      <c r="AL50" s="7"/>
      <c r="AM50" s="7"/>
      <c r="AN50" s="7"/>
      <c r="AO50" s="7"/>
      <c r="AP50" s="7"/>
      <c r="AQ50" s="87"/>
    </row>
  </sheetData>
  <sheetProtection algorithmName="SHA-512" hashValue="sLiJ63dAgD5eLw9W1+HetyBKCdp2EyYPD6DoYhOLsPZyJx04JFVYyl0Rn1fdTTVBcw4gYaQeFO4+9s9WIx8hsQ==" saltValue="jp/C3oXLOq0aLF5+n4RDHQ==" spinCount="100000" sheet="1" objects="1" scenarios="1"/>
  <protectedRanges>
    <protectedRange sqref="E7:J11" name="SelectJobs_1"/>
    <protectedRange sqref="I15:I22 J40:K40 F41:F42 B8:C9 J32:K32 F27:F29 B10:B11 K23 R23:S23 Z23:AA23 AH23:AI23 AP23:AQ23 I36:I39 I27:I31 R40:S40 R32:S32 Q36:Q39 Q27:Q31 H45:I48 Z40:AA40 Z32:AA32 Y36:Y39 Y27:Y31 AH40:AI40 AH32:AI32 AG36:AG39 AG27:AG31 AP40:AQ40 AP32:AQ32 AO36:AO39 AO27:AO31" name="Borrower 1 Job 1"/>
    <protectedRange sqref="N41:N42 AO15:AO22 Q15:Q22 N27:N29 Y15:Y22 AG15:AG22 P45:Q48" name="Borrower 1 Job 2"/>
    <protectedRange sqref="V41:V42 V27:V29 X45:Y48" name="Borrower 1 Job 3_1"/>
    <protectedRange sqref="AD41:AD42 AD27:AD29 AF45:AG48" name="Borrower 1 Job 4_1"/>
    <protectedRange sqref="AL41:AL42 AL27:AL29 AN45:AO48" name="Borrower 1 Job 5_1"/>
    <protectedRange sqref="J23" name="Borrower 1 Job 1_4"/>
    <protectedRange sqref="F16:F17" name="Borrower 1 Job 1_1"/>
    <protectedRange sqref="N16:N17" name="Borrower 1 Job 1_2"/>
    <protectedRange sqref="V16:V17" name="Borrower 1 Job 1_3"/>
    <protectedRange sqref="AD16:AD17" name="Borrower 1 Job 1_10"/>
    <protectedRange sqref="AL16:AL17" name="Borrower 1 Job 1_11"/>
    <protectedRange sqref="F15" name="Borrower 1 Job 1_5"/>
    <protectedRange sqref="N15" name="Borrower 1 Job 1_6"/>
    <protectedRange sqref="V15" name="Borrower 1 Job 1_7"/>
    <protectedRange sqref="AD15" name="Borrower 1 Job 1_8"/>
    <protectedRange sqref="AL15" name="Borrower 1 Job 1_9"/>
  </protectedRanges>
  <dataConsolidate/>
  <mergeCells count="88">
    <mergeCell ref="X49:Y49"/>
    <mergeCell ref="AF49:AG49"/>
    <mergeCell ref="AN49:AO49"/>
    <mergeCell ref="AC46:AD46"/>
    <mergeCell ref="AK46:AL46"/>
    <mergeCell ref="X40:Y40"/>
    <mergeCell ref="AC40:AD40"/>
    <mergeCell ref="AK40:AL40"/>
    <mergeCell ref="H43:K43"/>
    <mergeCell ref="P43:S43"/>
    <mergeCell ref="X43:AA43"/>
    <mergeCell ref="M40:N40"/>
    <mergeCell ref="U40:V40"/>
    <mergeCell ref="AF35:AI35"/>
    <mergeCell ref="AN35:AQ35"/>
    <mergeCell ref="AF43:AI43"/>
    <mergeCell ref="AF40:AG40"/>
    <mergeCell ref="AN43:AQ43"/>
    <mergeCell ref="AF41:AG41"/>
    <mergeCell ref="AN41:AO41"/>
    <mergeCell ref="AN40:AO40"/>
    <mergeCell ref="AN26:AQ26"/>
    <mergeCell ref="H33:I33"/>
    <mergeCell ref="P33:Q33"/>
    <mergeCell ref="X33:Y33"/>
    <mergeCell ref="AF33:AG33"/>
    <mergeCell ref="AN33:AO33"/>
    <mergeCell ref="H32:I32"/>
    <mergeCell ref="P32:Q32"/>
    <mergeCell ref="X32:Y32"/>
    <mergeCell ref="AF32:AG32"/>
    <mergeCell ref="AN32:AO32"/>
    <mergeCell ref="AK26:AL26"/>
    <mergeCell ref="H26:K26"/>
    <mergeCell ref="P26:S26"/>
    <mergeCell ref="X26:AA26"/>
    <mergeCell ref="AF26:AI26"/>
    <mergeCell ref="AC13:AI13"/>
    <mergeCell ref="AK19:AL19"/>
    <mergeCell ref="AN23:AO23"/>
    <mergeCell ref="H24:I24"/>
    <mergeCell ref="P24:Q24"/>
    <mergeCell ref="X24:Y24"/>
    <mergeCell ref="AF24:AG24"/>
    <mergeCell ref="AN24:AO24"/>
    <mergeCell ref="H23:I23"/>
    <mergeCell ref="P23:Q23"/>
    <mergeCell ref="X23:Y23"/>
    <mergeCell ref="AF23:AG23"/>
    <mergeCell ref="AC19:AD19"/>
    <mergeCell ref="X35:AA35"/>
    <mergeCell ref="X41:Y41"/>
    <mergeCell ref="A4:C6"/>
    <mergeCell ref="D4:XFD6"/>
    <mergeCell ref="A7:C7"/>
    <mergeCell ref="B8:C8"/>
    <mergeCell ref="B9:C9"/>
    <mergeCell ref="AK13:AQ13"/>
    <mergeCell ref="E14:F14"/>
    <mergeCell ref="M14:N14"/>
    <mergeCell ref="U14:V14"/>
    <mergeCell ref="AC14:AD14"/>
    <mergeCell ref="AK14:AL14"/>
    <mergeCell ref="E13:K13"/>
    <mergeCell ref="M13:S13"/>
    <mergeCell ref="U13:AA13"/>
    <mergeCell ref="H49:I49"/>
    <mergeCell ref="P49:Q49"/>
    <mergeCell ref="E46:F46"/>
    <mergeCell ref="M46:N46"/>
    <mergeCell ref="U46:V46"/>
    <mergeCell ref="U26:V26"/>
    <mergeCell ref="AC26:AD26"/>
    <mergeCell ref="E19:F19"/>
    <mergeCell ref="M19:N19"/>
    <mergeCell ref="U19:V19"/>
    <mergeCell ref="A1:L3"/>
    <mergeCell ref="A13:C13"/>
    <mergeCell ref="H35:K35"/>
    <mergeCell ref="P35:S35"/>
    <mergeCell ref="H41:I41"/>
    <mergeCell ref="P41:Q41"/>
    <mergeCell ref="E26:F26"/>
    <mergeCell ref="M26:N26"/>
    <mergeCell ref="E40:F40"/>
    <mergeCell ref="H40:I40"/>
    <mergeCell ref="P40:Q40"/>
    <mergeCell ref="E30:F30"/>
  </mergeCells>
  <dataValidations count="5">
    <dataValidation type="list" allowBlank="1" showInputMessage="1" showErrorMessage="1" sqref="AL27 N27 V27 AD27 F27" xr:uid="{73785C39-9A29-40D2-B765-C54A0916A6D2}">
      <formula1>"Bi-Weekly, Weekly, Monthly, Bi-Monthly, Annually"</formula1>
    </dataValidation>
    <dataValidation type="list" allowBlank="1" showInputMessage="1" showErrorMessage="1" sqref="B10:B11" xr:uid="{9D863B29-7BA7-40AC-8710-E87E4DAA89BD}">
      <formula1>"Sum of Calculations, 1003, Affadivit"</formula1>
    </dataValidation>
    <dataValidation type="list" allowBlank="1" showInputMessage="1" showErrorMessage="1" sqref="AP23:AQ23 R23:S23 Z23:AA23 AH23:AI23 J23:K23" xr:uid="{D012E359-6CBE-462C-AFCB-7AF9AEA0550F}">
      <formula1>"Not Used, YTD Gross, YTD Gross + 1 Yr W2 Avg, YTD Gross + 2 Yr W2 Avg, Hourly, Period Salary, 1 Yr Prior W2, 2 Yr W2 Avg, YTD Base, YTD Base + 1 Yr Prior Avg, YTD Base + 2 Yr Prior Avg"</formula1>
    </dataValidation>
    <dataValidation type="list" allowBlank="1" showInputMessage="1" showErrorMessage="1" sqref="J40:K40 R40:S40 AH40:AI40 Z40:AA40 AP40:AQ40" xr:uid="{8C185677-B743-414C-9EF0-3C5A60E3406E}">
      <formula1>"Not Used, YTD Avg, YTD + 1 Year AVG, YTD + 2 Year Avg, 2 Year Avg, Freetyping"</formula1>
    </dataValidation>
    <dataValidation type="list" allowBlank="1" showInputMessage="1" showErrorMessage="1" sqref="J32:K32 R32:S32 AH32:AI32 Z32:AA32 AP32:AQ32" xr:uid="{DD398D88-975C-4BC7-934E-BC388BF7F3DC}">
      <formula1>"Not Used, Lump Sum, Lump + YTD Avg, Lump + YTD + 1 Yr Prior, Lump + YTD + 2 Yr Prior, YTD Avg, YTD + 1 Year AVG, YTD + 2 Year Avg, 2 Year Avg, Freetyping"</formula1>
    </dataValidation>
  </dataValidations>
  <pageMargins left="0.55000000000000004" right="0.22" top="0.31" bottom="0.33" header="0.3" footer="0.3"/>
  <pageSetup scale="71" orientation="landscape" r:id="rId1"/>
  <colBreaks count="1" manualBreakCount="1">
    <brk id="4" min="3" max="49" man="1"/>
  </colBreaks>
  <drawing r:id="rId2"/>
  <legacyDrawing r:id="rId3"/>
  <mc:AlternateContent xmlns:mc="http://schemas.openxmlformats.org/markup-compatibility/2006">
    <mc:Choice Requires="x14">
      <controls>
        <mc:AlternateContent xmlns:mc="http://schemas.openxmlformats.org/markup-compatibility/2006">
          <mc:Choice Requires="x14">
            <control shapeId="38918" r:id="rId4" name="Check Box 6">
              <controlPr defaultSize="0" autoFill="0" autoLine="0" autoPict="0">
                <anchor moveWithCells="1" sizeWithCells="1">
                  <from>
                    <xdr:col>4</xdr:col>
                    <xdr:colOff>9525</xdr:colOff>
                    <xdr:row>26</xdr:row>
                    <xdr:rowOff>152400</xdr:rowOff>
                  </from>
                  <to>
                    <xdr:col>4</xdr:col>
                    <xdr:colOff>466725</xdr:colOff>
                    <xdr:row>28</xdr:row>
                    <xdr:rowOff>57150</xdr:rowOff>
                  </to>
                </anchor>
              </controlPr>
            </control>
          </mc:Choice>
        </mc:AlternateContent>
        <mc:AlternateContent xmlns:mc="http://schemas.openxmlformats.org/markup-compatibility/2006">
          <mc:Choice Requires="x14">
            <control shapeId="38919" r:id="rId5" name="Check Box 7">
              <controlPr defaultSize="0" autoFill="0" autoLine="0" autoPict="0">
                <anchor moveWithCells="1" sizeWithCells="1">
                  <from>
                    <xdr:col>4</xdr:col>
                    <xdr:colOff>9525</xdr:colOff>
                    <xdr:row>27</xdr:row>
                    <xdr:rowOff>123825</xdr:rowOff>
                  </from>
                  <to>
                    <xdr:col>4</xdr:col>
                    <xdr:colOff>600075</xdr:colOff>
                    <xdr:row>29</xdr:row>
                    <xdr:rowOff>85725</xdr:rowOff>
                  </to>
                </anchor>
              </controlPr>
            </control>
          </mc:Choice>
        </mc:AlternateContent>
        <mc:AlternateContent xmlns:mc="http://schemas.openxmlformats.org/markup-compatibility/2006">
          <mc:Choice Requires="x14">
            <control shapeId="38922" r:id="rId6" name="Check Box 10">
              <controlPr defaultSize="0" autoFill="0" autoLine="0" autoPict="0">
                <anchor moveWithCells="1">
                  <from>
                    <xdr:col>7</xdr:col>
                    <xdr:colOff>2324100</xdr:colOff>
                    <xdr:row>44</xdr:row>
                    <xdr:rowOff>142875</xdr:rowOff>
                  </from>
                  <to>
                    <xdr:col>8</xdr:col>
                    <xdr:colOff>133350</xdr:colOff>
                    <xdr:row>46</xdr:row>
                    <xdr:rowOff>0</xdr:rowOff>
                  </to>
                </anchor>
              </controlPr>
            </control>
          </mc:Choice>
        </mc:AlternateContent>
        <mc:AlternateContent xmlns:mc="http://schemas.openxmlformats.org/markup-compatibility/2006">
          <mc:Choice Requires="x14">
            <control shapeId="38923" r:id="rId7" name="Check Box 11">
              <controlPr defaultSize="0" autoFill="0" autoLine="0" autoPict="0">
                <anchor moveWithCells="1">
                  <from>
                    <xdr:col>7</xdr:col>
                    <xdr:colOff>2314575</xdr:colOff>
                    <xdr:row>45</xdr:row>
                    <xdr:rowOff>123825</xdr:rowOff>
                  </from>
                  <to>
                    <xdr:col>8</xdr:col>
                    <xdr:colOff>123825</xdr:colOff>
                    <xdr:row>46</xdr:row>
                    <xdr:rowOff>190500</xdr:rowOff>
                  </to>
                </anchor>
              </controlPr>
            </control>
          </mc:Choice>
        </mc:AlternateContent>
        <mc:AlternateContent xmlns:mc="http://schemas.openxmlformats.org/markup-compatibility/2006">
          <mc:Choice Requires="x14">
            <control shapeId="38924" r:id="rId8" name="Check Box 12">
              <controlPr defaultSize="0" autoFill="0" autoLine="0" autoPict="0">
                <anchor moveWithCells="1">
                  <from>
                    <xdr:col>7</xdr:col>
                    <xdr:colOff>2314575</xdr:colOff>
                    <xdr:row>46</xdr:row>
                    <xdr:rowOff>66675</xdr:rowOff>
                  </from>
                  <to>
                    <xdr:col>8</xdr:col>
                    <xdr:colOff>114300</xdr:colOff>
                    <xdr:row>48</xdr:row>
                    <xdr:rowOff>19050</xdr:rowOff>
                  </to>
                </anchor>
              </controlPr>
            </control>
          </mc:Choice>
        </mc:AlternateContent>
        <mc:AlternateContent xmlns:mc="http://schemas.openxmlformats.org/markup-compatibility/2006">
          <mc:Choice Requires="x14">
            <control shapeId="38927" r:id="rId9" name="Check Box 15">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38929" r:id="rId10" name="Check Box 17">
              <controlPr defaultSize="0" autoFill="0" autoLine="0" autoPict="0">
                <anchor moveWithCells="1" sizeWithCells="1">
                  <from>
                    <xdr:col>12</xdr:col>
                    <xdr:colOff>9525</xdr:colOff>
                    <xdr:row>26</xdr:row>
                    <xdr:rowOff>142875</xdr:rowOff>
                  </from>
                  <to>
                    <xdr:col>12</xdr:col>
                    <xdr:colOff>466725</xdr:colOff>
                    <xdr:row>28</xdr:row>
                    <xdr:rowOff>47625</xdr:rowOff>
                  </to>
                </anchor>
              </controlPr>
            </control>
          </mc:Choice>
        </mc:AlternateContent>
        <mc:AlternateContent xmlns:mc="http://schemas.openxmlformats.org/markup-compatibility/2006">
          <mc:Choice Requires="x14">
            <control shapeId="38930" r:id="rId11" name="Check Box 18">
              <controlPr defaultSize="0" autoFill="0" autoLine="0" autoPict="0">
                <anchor moveWithCells="1" sizeWithCells="1">
                  <from>
                    <xdr:col>12</xdr:col>
                    <xdr:colOff>9525</xdr:colOff>
                    <xdr:row>27</xdr:row>
                    <xdr:rowOff>114300</xdr:rowOff>
                  </from>
                  <to>
                    <xdr:col>12</xdr:col>
                    <xdr:colOff>600075</xdr:colOff>
                    <xdr:row>29</xdr:row>
                    <xdr:rowOff>76200</xdr:rowOff>
                  </to>
                </anchor>
              </controlPr>
            </control>
          </mc:Choice>
        </mc:AlternateContent>
        <mc:AlternateContent xmlns:mc="http://schemas.openxmlformats.org/markup-compatibility/2006">
          <mc:Choice Requires="x14">
            <control shapeId="38933" r:id="rId12" name="Check Box 21">
              <controlPr defaultSize="0" autoFill="0" autoLine="0" autoPict="0">
                <anchor moveWithCells="1" sizeWithCells="1">
                  <from>
                    <xdr:col>15</xdr:col>
                    <xdr:colOff>2314575</xdr:colOff>
                    <xdr:row>44</xdr:row>
                    <xdr:rowOff>114300</xdr:rowOff>
                  </from>
                  <to>
                    <xdr:col>16</xdr:col>
                    <xdr:colOff>247650</xdr:colOff>
                    <xdr:row>46</xdr:row>
                    <xdr:rowOff>38100</xdr:rowOff>
                  </to>
                </anchor>
              </controlPr>
            </control>
          </mc:Choice>
        </mc:AlternateContent>
        <mc:AlternateContent xmlns:mc="http://schemas.openxmlformats.org/markup-compatibility/2006">
          <mc:Choice Requires="x14">
            <control shapeId="38934" r:id="rId13" name="Check Box 22">
              <controlPr defaultSize="0" autoFill="0" autoLine="0" autoPict="0">
                <anchor moveWithCells="1" sizeWithCells="1">
                  <from>
                    <xdr:col>15</xdr:col>
                    <xdr:colOff>2305050</xdr:colOff>
                    <xdr:row>45</xdr:row>
                    <xdr:rowOff>123825</xdr:rowOff>
                  </from>
                  <to>
                    <xdr:col>16</xdr:col>
                    <xdr:colOff>228600</xdr:colOff>
                    <xdr:row>47</xdr:row>
                    <xdr:rowOff>47625</xdr:rowOff>
                  </to>
                </anchor>
              </controlPr>
            </control>
          </mc:Choice>
        </mc:AlternateContent>
        <mc:AlternateContent xmlns:mc="http://schemas.openxmlformats.org/markup-compatibility/2006">
          <mc:Choice Requires="x14">
            <control shapeId="38938" r:id="rId14" name="Check Box 26">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38940" r:id="rId15" name="Check Box 28">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38941" r:id="rId16" name="Check Box 29">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38943" r:id="rId17" name="Check Box 31">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38944" r:id="rId18" name="Check Box 32">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38945" r:id="rId19" name="Check Box 33">
              <controlPr defaultSize="0" autoFill="0" autoLine="0" autoPict="0">
                <anchor moveWithCells="1" sizeWithCells="1">
                  <from>
                    <xdr:col>23</xdr:col>
                    <xdr:colOff>2200275</xdr:colOff>
                    <xdr:row>46</xdr:row>
                    <xdr:rowOff>104775</xdr:rowOff>
                  </from>
                  <to>
                    <xdr:col>24</xdr:col>
                    <xdr:colOff>114300</xdr:colOff>
                    <xdr:row>48</xdr:row>
                    <xdr:rowOff>0</xdr:rowOff>
                  </to>
                </anchor>
              </controlPr>
            </control>
          </mc:Choice>
        </mc:AlternateContent>
        <mc:AlternateContent xmlns:mc="http://schemas.openxmlformats.org/markup-compatibility/2006">
          <mc:Choice Requires="x14">
            <control shapeId="38947" r:id="rId20" name="Check Box 35">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38949" r:id="rId21" name="Check Box 37">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38950" r:id="rId22" name="Check Box 38">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38952" r:id="rId23" name="Check Box 40">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38953" r:id="rId24" name="Check Box 41">
              <controlPr defaultSize="0" autoFill="0" autoLine="0" autoPict="0">
                <anchor moveWithCells="1" sizeWithCells="1">
                  <from>
                    <xdr:col>31</xdr:col>
                    <xdr:colOff>2209800</xdr:colOff>
                    <xdr:row>45</xdr:row>
                    <xdr:rowOff>133350</xdr:rowOff>
                  </from>
                  <to>
                    <xdr:col>32</xdr:col>
                    <xdr:colOff>133350</xdr:colOff>
                    <xdr:row>47</xdr:row>
                    <xdr:rowOff>57150</xdr:rowOff>
                  </to>
                </anchor>
              </controlPr>
            </control>
          </mc:Choice>
        </mc:AlternateContent>
        <mc:AlternateContent xmlns:mc="http://schemas.openxmlformats.org/markup-compatibility/2006">
          <mc:Choice Requires="x14">
            <control shapeId="38954" r:id="rId25" name="Check Box 42">
              <controlPr defaultSize="0" autoFill="0" autoLine="0" autoPict="0">
                <anchor moveWithCells="1" sizeWithCells="1">
                  <from>
                    <xdr:col>31</xdr:col>
                    <xdr:colOff>2266950</xdr:colOff>
                    <xdr:row>46</xdr:row>
                    <xdr:rowOff>133350</xdr:rowOff>
                  </from>
                  <to>
                    <xdr:col>32</xdr:col>
                    <xdr:colOff>190500</xdr:colOff>
                    <xdr:row>48</xdr:row>
                    <xdr:rowOff>9525</xdr:rowOff>
                  </to>
                </anchor>
              </controlPr>
            </control>
          </mc:Choice>
        </mc:AlternateContent>
        <mc:AlternateContent xmlns:mc="http://schemas.openxmlformats.org/markup-compatibility/2006">
          <mc:Choice Requires="x14">
            <control shapeId="38956" r:id="rId26" name="Check Box 44">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38958" r:id="rId27" name="Check Box 46">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38959" r:id="rId28" name="Check Box 47">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38961" r:id="rId29" name="Check Box 49">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38962" r:id="rId30" name="Check Box 50">
              <controlPr defaultSize="0" autoFill="0" autoLine="0" autoPict="0">
                <anchor moveWithCells="1" sizeWithCells="1">
                  <from>
                    <xdr:col>39</xdr:col>
                    <xdr:colOff>2324100</xdr:colOff>
                    <xdr:row>44</xdr:row>
                    <xdr:rowOff>114300</xdr:rowOff>
                  </from>
                  <to>
                    <xdr:col>40</xdr:col>
                    <xdr:colOff>476250</xdr:colOff>
                    <xdr:row>46</xdr:row>
                    <xdr:rowOff>38100</xdr:rowOff>
                  </to>
                </anchor>
              </controlPr>
            </control>
          </mc:Choice>
        </mc:AlternateContent>
        <mc:AlternateContent xmlns:mc="http://schemas.openxmlformats.org/markup-compatibility/2006">
          <mc:Choice Requires="x14">
            <control shapeId="38963" r:id="rId31" name="Check Box 51">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38964" r:id="rId32" name="Check Box 52">
              <controlPr defaultSize="0" autoFill="0" autoLine="0" autoPict="0">
                <anchor moveWithCells="1" sizeWithCells="1">
                  <from>
                    <xdr:col>39</xdr:col>
                    <xdr:colOff>2305050</xdr:colOff>
                    <xdr:row>46</xdr:row>
                    <xdr:rowOff>47625</xdr:rowOff>
                  </from>
                  <to>
                    <xdr:col>40</xdr:col>
                    <xdr:colOff>466725</xdr:colOff>
                    <xdr:row>47</xdr:row>
                    <xdr:rowOff>142875</xdr:rowOff>
                  </to>
                </anchor>
              </controlPr>
            </control>
          </mc:Choice>
        </mc:AlternateContent>
        <mc:AlternateContent xmlns:mc="http://schemas.openxmlformats.org/markup-compatibility/2006">
          <mc:Choice Requires="x14">
            <control shapeId="38967" r:id="rId33" name="Check Box 55">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38969" r:id="rId34" name="Check Box 57">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38971" r:id="rId35" name="Check Box 59">
              <controlPr defaultSize="0" autoFill="0" autoLine="0" autoPict="0">
                <anchor moveWithCells="1" sizeWithCells="1">
                  <from>
                    <xdr:col>31</xdr:col>
                    <xdr:colOff>2238375</xdr:colOff>
                    <xdr:row>43</xdr:row>
                    <xdr:rowOff>171450</xdr:rowOff>
                  </from>
                  <to>
                    <xdr:col>32</xdr:col>
                    <xdr:colOff>152400</xdr:colOff>
                    <xdr:row>45</xdr:row>
                    <xdr:rowOff>76200</xdr:rowOff>
                  </to>
                </anchor>
              </controlPr>
            </control>
          </mc:Choice>
        </mc:AlternateContent>
        <mc:AlternateContent xmlns:mc="http://schemas.openxmlformats.org/markup-compatibility/2006">
          <mc:Choice Requires="x14">
            <control shapeId="38973" r:id="rId36" name="Check Box 61">
              <controlPr defaultSize="0" autoFill="0" autoLine="0" autoPict="0">
                <anchor moveWithCells="1" sizeWithCells="1">
                  <from>
                    <xdr:col>4</xdr:col>
                    <xdr:colOff>9525</xdr:colOff>
                    <xdr:row>27</xdr:row>
                    <xdr:rowOff>190500</xdr:rowOff>
                  </from>
                  <to>
                    <xdr:col>4</xdr:col>
                    <xdr:colOff>600075</xdr:colOff>
                    <xdr:row>29</xdr:row>
                    <xdr:rowOff>38100</xdr:rowOff>
                  </to>
                </anchor>
              </controlPr>
            </control>
          </mc:Choice>
        </mc:AlternateContent>
        <mc:AlternateContent xmlns:mc="http://schemas.openxmlformats.org/markup-compatibility/2006">
          <mc:Choice Requires="x14">
            <control shapeId="38978" r:id="rId37" name="Check Box 66">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38984" r:id="rId38" name="Check Box 72">
              <controlPr defaultSize="0" autoFill="0" autoLine="0" autoPict="0">
                <anchor moveWithCells="1" sizeWithCells="1">
                  <from>
                    <xdr:col>15</xdr:col>
                    <xdr:colOff>2314575</xdr:colOff>
                    <xdr:row>46</xdr:row>
                    <xdr:rowOff>123825</xdr:rowOff>
                  </from>
                  <to>
                    <xdr:col>16</xdr:col>
                    <xdr:colOff>238125</xdr:colOff>
                    <xdr:row>48</xdr:row>
                    <xdr:rowOff>0</xdr:rowOff>
                  </to>
                </anchor>
              </controlPr>
            </control>
          </mc:Choice>
        </mc:AlternateContent>
        <mc:AlternateContent xmlns:mc="http://schemas.openxmlformats.org/markup-compatibility/2006">
          <mc:Choice Requires="x14">
            <control shapeId="38985" r:id="rId39" name="Check Box 73">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38986" r:id="rId40" name="Check Box 74">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38987" r:id="rId41" name="Check Box 75">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38988" r:id="rId42" name="Check Box 76">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38989" r:id="rId43" name="Check Box 77">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38990" r:id="rId44" name="Check Box 78">
              <controlPr defaultSize="0" autoFill="0" autoLine="0" autoPict="0">
                <anchor moveWithCells="1" sizeWithCells="1">
                  <from>
                    <xdr:col>23</xdr:col>
                    <xdr:colOff>2219325</xdr:colOff>
                    <xdr:row>47</xdr:row>
                    <xdr:rowOff>85725</xdr:rowOff>
                  </from>
                  <to>
                    <xdr:col>24</xdr:col>
                    <xdr:colOff>133350</xdr:colOff>
                    <xdr:row>48</xdr:row>
                    <xdr:rowOff>0</xdr:rowOff>
                  </to>
                </anchor>
              </controlPr>
            </control>
          </mc:Choice>
        </mc:AlternateContent>
        <mc:AlternateContent xmlns:mc="http://schemas.openxmlformats.org/markup-compatibility/2006">
          <mc:Choice Requires="x14">
            <control shapeId="38991" r:id="rId45" name="Check Box 79">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38992" r:id="rId46" name="Check Box 80">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38993" r:id="rId47" name="Check Box 81">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38994" r:id="rId48" name="Check Box 82">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38995" r:id="rId49" name="Check Box 83">
              <controlPr defaultSize="0" autoFill="0" autoLine="0" autoPict="0">
                <anchor moveWithCells="1" sizeWithCells="1">
                  <from>
                    <xdr:col>31</xdr:col>
                    <xdr:colOff>2209800</xdr:colOff>
                    <xdr:row>45</xdr:row>
                    <xdr:rowOff>133350</xdr:rowOff>
                  </from>
                  <to>
                    <xdr:col>32</xdr:col>
                    <xdr:colOff>133350</xdr:colOff>
                    <xdr:row>47</xdr:row>
                    <xdr:rowOff>57150</xdr:rowOff>
                  </to>
                </anchor>
              </controlPr>
            </control>
          </mc:Choice>
        </mc:AlternateContent>
        <mc:AlternateContent xmlns:mc="http://schemas.openxmlformats.org/markup-compatibility/2006">
          <mc:Choice Requires="x14">
            <control shapeId="38996" r:id="rId50" name="Check Box 84">
              <controlPr defaultSize="0" autoFill="0" autoLine="0" autoPict="0">
                <anchor moveWithCells="1" sizeWithCells="1">
                  <from>
                    <xdr:col>31</xdr:col>
                    <xdr:colOff>2219325</xdr:colOff>
                    <xdr:row>46</xdr:row>
                    <xdr:rowOff>123825</xdr:rowOff>
                  </from>
                  <to>
                    <xdr:col>32</xdr:col>
                    <xdr:colOff>142875</xdr:colOff>
                    <xdr:row>48</xdr:row>
                    <xdr:rowOff>0</xdr:rowOff>
                  </to>
                </anchor>
              </controlPr>
            </control>
          </mc:Choice>
        </mc:AlternateContent>
        <mc:AlternateContent xmlns:mc="http://schemas.openxmlformats.org/markup-compatibility/2006">
          <mc:Choice Requires="x14">
            <control shapeId="38997" r:id="rId51" name="Check Box 85">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38998" r:id="rId52" name="Check Box 86">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38999" r:id="rId53" name="Check Box 87">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39000" r:id="rId54" name="Check Box 88">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39001" r:id="rId55" name="Check Box 89">
              <controlPr defaultSize="0" autoFill="0" autoLine="0" autoPict="0">
                <anchor moveWithCells="1" sizeWithCells="1">
                  <from>
                    <xdr:col>39</xdr:col>
                    <xdr:colOff>2324100</xdr:colOff>
                    <xdr:row>44</xdr:row>
                    <xdr:rowOff>114300</xdr:rowOff>
                  </from>
                  <to>
                    <xdr:col>40</xdr:col>
                    <xdr:colOff>466725</xdr:colOff>
                    <xdr:row>46</xdr:row>
                    <xdr:rowOff>38100</xdr:rowOff>
                  </to>
                </anchor>
              </controlPr>
            </control>
          </mc:Choice>
        </mc:AlternateContent>
        <mc:AlternateContent xmlns:mc="http://schemas.openxmlformats.org/markup-compatibility/2006">
          <mc:Choice Requires="x14">
            <control shapeId="39002" r:id="rId56" name="Check Box 90">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39003" r:id="rId57" name="Check Box 91">
              <controlPr defaultSize="0" autoFill="0" autoLine="0" autoPict="0">
                <anchor moveWithCells="1" sizeWithCells="1">
                  <from>
                    <xdr:col>39</xdr:col>
                    <xdr:colOff>2343150</xdr:colOff>
                    <xdr:row>46</xdr:row>
                    <xdr:rowOff>57150</xdr:rowOff>
                  </from>
                  <to>
                    <xdr:col>40</xdr:col>
                    <xdr:colOff>504825</xdr:colOff>
                    <xdr:row>47</xdr:row>
                    <xdr:rowOff>142875</xdr:rowOff>
                  </to>
                </anchor>
              </controlPr>
            </control>
          </mc:Choice>
        </mc:AlternateContent>
        <mc:AlternateContent xmlns:mc="http://schemas.openxmlformats.org/markup-compatibility/2006">
          <mc:Choice Requires="x14">
            <control shapeId="39004" r:id="rId58" name="Check Box 92">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39005" r:id="rId59" name="Check Box 93">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39006" r:id="rId60" name="Check Box 94">
              <controlPr defaultSize="0" autoFill="0" autoLine="0" autoPict="0">
                <anchor moveWithCells="1" sizeWithCells="1">
                  <from>
                    <xdr:col>31</xdr:col>
                    <xdr:colOff>2238375</xdr:colOff>
                    <xdr:row>43</xdr:row>
                    <xdr:rowOff>171450</xdr:rowOff>
                  </from>
                  <to>
                    <xdr:col>32</xdr:col>
                    <xdr:colOff>152400</xdr:colOff>
                    <xdr:row>45</xdr:row>
                    <xdr:rowOff>76200</xdr:rowOff>
                  </to>
                </anchor>
              </controlPr>
            </control>
          </mc:Choice>
        </mc:AlternateContent>
        <mc:AlternateContent xmlns:mc="http://schemas.openxmlformats.org/markup-compatibility/2006">
          <mc:Choice Requires="x14">
            <control shapeId="39008" r:id="rId61" name="Check Box 96">
              <controlPr defaultSize="0" autoFill="0" autoLine="0" autoPict="0">
                <anchor moveWithCells="1" sizeWithCells="1">
                  <from>
                    <xdr:col>4</xdr:col>
                    <xdr:colOff>9525</xdr:colOff>
                    <xdr:row>27</xdr:row>
                    <xdr:rowOff>190500</xdr:rowOff>
                  </from>
                  <to>
                    <xdr:col>4</xdr:col>
                    <xdr:colOff>600075</xdr:colOff>
                    <xdr:row>29</xdr:row>
                    <xdr:rowOff>38100</xdr:rowOff>
                  </to>
                </anchor>
              </controlPr>
            </control>
          </mc:Choice>
        </mc:AlternateContent>
        <mc:AlternateContent xmlns:mc="http://schemas.openxmlformats.org/markup-compatibility/2006">
          <mc:Choice Requires="x14">
            <control shapeId="39013" r:id="rId62" name="Check Box 101">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39019" r:id="rId63" name="Check Box 107">
              <controlPr defaultSize="0" autoFill="0" autoLine="0" autoPict="0">
                <anchor moveWithCells="1" sizeWithCells="1">
                  <from>
                    <xdr:col>15</xdr:col>
                    <xdr:colOff>2314575</xdr:colOff>
                    <xdr:row>46</xdr:row>
                    <xdr:rowOff>123825</xdr:rowOff>
                  </from>
                  <to>
                    <xdr:col>16</xdr:col>
                    <xdr:colOff>238125</xdr:colOff>
                    <xdr:row>48</xdr:row>
                    <xdr:rowOff>0</xdr:rowOff>
                  </to>
                </anchor>
              </controlPr>
            </control>
          </mc:Choice>
        </mc:AlternateContent>
        <mc:AlternateContent xmlns:mc="http://schemas.openxmlformats.org/markup-compatibility/2006">
          <mc:Choice Requires="x14">
            <control shapeId="39020" r:id="rId64" name="Check Box 108">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39021" r:id="rId65" name="Check Box 109">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39022" r:id="rId66" name="Check Box 110">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39023" r:id="rId67" name="Check Box 111">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39024" r:id="rId68" name="Check Box 112">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39025" r:id="rId69" name="Check Box 113">
              <controlPr defaultSize="0" autoFill="0" autoLine="0" autoPict="0">
                <anchor moveWithCells="1" sizeWithCells="1">
                  <from>
                    <xdr:col>23</xdr:col>
                    <xdr:colOff>2219325</xdr:colOff>
                    <xdr:row>47</xdr:row>
                    <xdr:rowOff>85725</xdr:rowOff>
                  </from>
                  <to>
                    <xdr:col>24</xdr:col>
                    <xdr:colOff>133350</xdr:colOff>
                    <xdr:row>48</xdr:row>
                    <xdr:rowOff>0</xdr:rowOff>
                  </to>
                </anchor>
              </controlPr>
            </control>
          </mc:Choice>
        </mc:AlternateContent>
        <mc:AlternateContent xmlns:mc="http://schemas.openxmlformats.org/markup-compatibility/2006">
          <mc:Choice Requires="x14">
            <control shapeId="39026" r:id="rId70" name="Check Box 114">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39027" r:id="rId71" name="Check Box 115">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39028" r:id="rId72" name="Check Box 116">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39029" r:id="rId73" name="Check Box 117">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39030" r:id="rId74" name="Check Box 118">
              <controlPr defaultSize="0" autoFill="0" autoLine="0" autoPict="0">
                <anchor moveWithCells="1" sizeWithCells="1">
                  <from>
                    <xdr:col>31</xdr:col>
                    <xdr:colOff>2209800</xdr:colOff>
                    <xdr:row>45</xdr:row>
                    <xdr:rowOff>133350</xdr:rowOff>
                  </from>
                  <to>
                    <xdr:col>32</xdr:col>
                    <xdr:colOff>133350</xdr:colOff>
                    <xdr:row>47</xdr:row>
                    <xdr:rowOff>57150</xdr:rowOff>
                  </to>
                </anchor>
              </controlPr>
            </control>
          </mc:Choice>
        </mc:AlternateContent>
        <mc:AlternateContent xmlns:mc="http://schemas.openxmlformats.org/markup-compatibility/2006">
          <mc:Choice Requires="x14">
            <control shapeId="39031" r:id="rId75" name="Check Box 119">
              <controlPr defaultSize="0" autoFill="0" autoLine="0" autoPict="0">
                <anchor moveWithCells="1" sizeWithCells="1">
                  <from>
                    <xdr:col>31</xdr:col>
                    <xdr:colOff>2219325</xdr:colOff>
                    <xdr:row>46</xdr:row>
                    <xdr:rowOff>123825</xdr:rowOff>
                  </from>
                  <to>
                    <xdr:col>32</xdr:col>
                    <xdr:colOff>142875</xdr:colOff>
                    <xdr:row>48</xdr:row>
                    <xdr:rowOff>0</xdr:rowOff>
                  </to>
                </anchor>
              </controlPr>
            </control>
          </mc:Choice>
        </mc:AlternateContent>
        <mc:AlternateContent xmlns:mc="http://schemas.openxmlformats.org/markup-compatibility/2006">
          <mc:Choice Requires="x14">
            <control shapeId="39032" r:id="rId76" name="Check Box 120">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39033" r:id="rId77" name="Check Box 121">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39034" r:id="rId78" name="Check Box 122">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39035" r:id="rId79" name="Check Box 123">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39036" r:id="rId80" name="Check Box 124">
              <controlPr defaultSize="0" autoFill="0" autoLine="0" autoPict="0">
                <anchor moveWithCells="1" sizeWithCells="1">
                  <from>
                    <xdr:col>39</xdr:col>
                    <xdr:colOff>2324100</xdr:colOff>
                    <xdr:row>44</xdr:row>
                    <xdr:rowOff>114300</xdr:rowOff>
                  </from>
                  <to>
                    <xdr:col>40</xdr:col>
                    <xdr:colOff>466725</xdr:colOff>
                    <xdr:row>46</xdr:row>
                    <xdr:rowOff>38100</xdr:rowOff>
                  </to>
                </anchor>
              </controlPr>
            </control>
          </mc:Choice>
        </mc:AlternateContent>
        <mc:AlternateContent xmlns:mc="http://schemas.openxmlformats.org/markup-compatibility/2006">
          <mc:Choice Requires="x14">
            <control shapeId="39037" r:id="rId81" name="Check Box 125">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39038" r:id="rId82" name="Check Box 126">
              <controlPr defaultSize="0" autoFill="0" autoLine="0" autoPict="0">
                <anchor moveWithCells="1" sizeWithCells="1">
                  <from>
                    <xdr:col>39</xdr:col>
                    <xdr:colOff>2343150</xdr:colOff>
                    <xdr:row>46</xdr:row>
                    <xdr:rowOff>57150</xdr:rowOff>
                  </from>
                  <to>
                    <xdr:col>40</xdr:col>
                    <xdr:colOff>504825</xdr:colOff>
                    <xdr:row>47</xdr:row>
                    <xdr:rowOff>142875</xdr:rowOff>
                  </to>
                </anchor>
              </controlPr>
            </control>
          </mc:Choice>
        </mc:AlternateContent>
        <mc:AlternateContent xmlns:mc="http://schemas.openxmlformats.org/markup-compatibility/2006">
          <mc:Choice Requires="x14">
            <control shapeId="39039" r:id="rId83" name="Check Box 127">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39040" r:id="rId84" name="Check Box 128">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39041" r:id="rId85" name="Check Box 129">
              <controlPr defaultSize="0" autoFill="0" autoLine="0" autoPict="0">
                <anchor moveWithCells="1" sizeWithCells="1">
                  <from>
                    <xdr:col>31</xdr:col>
                    <xdr:colOff>2238375</xdr:colOff>
                    <xdr:row>43</xdr:row>
                    <xdr:rowOff>171450</xdr:rowOff>
                  </from>
                  <to>
                    <xdr:col>32</xdr:col>
                    <xdr:colOff>152400</xdr:colOff>
                    <xdr:row>45</xdr:row>
                    <xdr:rowOff>76200</xdr:rowOff>
                  </to>
                </anchor>
              </controlPr>
            </control>
          </mc:Choice>
        </mc:AlternateContent>
        <mc:AlternateContent xmlns:mc="http://schemas.openxmlformats.org/markup-compatibility/2006">
          <mc:Choice Requires="x14">
            <control shapeId="39043" r:id="rId86" name="Check Box 131">
              <controlPr defaultSize="0" autoFill="0" autoLine="0" autoPict="0">
                <anchor moveWithCells="1" sizeWithCells="1">
                  <from>
                    <xdr:col>4</xdr:col>
                    <xdr:colOff>9525</xdr:colOff>
                    <xdr:row>27</xdr:row>
                    <xdr:rowOff>190500</xdr:rowOff>
                  </from>
                  <to>
                    <xdr:col>4</xdr:col>
                    <xdr:colOff>600075</xdr:colOff>
                    <xdr:row>29</xdr:row>
                    <xdr:rowOff>38100</xdr:rowOff>
                  </to>
                </anchor>
              </controlPr>
            </control>
          </mc:Choice>
        </mc:AlternateContent>
        <mc:AlternateContent xmlns:mc="http://schemas.openxmlformats.org/markup-compatibility/2006">
          <mc:Choice Requires="x14">
            <control shapeId="39048" r:id="rId87" name="Check Box 136">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39054" r:id="rId88" name="Check Box 142">
              <controlPr defaultSize="0" autoFill="0" autoLine="0" autoPict="0">
                <anchor moveWithCells="1" sizeWithCells="1">
                  <from>
                    <xdr:col>15</xdr:col>
                    <xdr:colOff>2314575</xdr:colOff>
                    <xdr:row>46</xdr:row>
                    <xdr:rowOff>123825</xdr:rowOff>
                  </from>
                  <to>
                    <xdr:col>16</xdr:col>
                    <xdr:colOff>238125</xdr:colOff>
                    <xdr:row>48</xdr:row>
                    <xdr:rowOff>0</xdr:rowOff>
                  </to>
                </anchor>
              </controlPr>
            </control>
          </mc:Choice>
        </mc:AlternateContent>
        <mc:AlternateContent xmlns:mc="http://schemas.openxmlformats.org/markup-compatibility/2006">
          <mc:Choice Requires="x14">
            <control shapeId="39055" r:id="rId89" name="Check Box 143">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39056" r:id="rId90" name="Check Box 144">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39057" r:id="rId91" name="Check Box 145">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39058" r:id="rId92" name="Check Box 146">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39059" r:id="rId93" name="Check Box 147">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39060" r:id="rId94" name="Check Box 148">
              <controlPr defaultSize="0" autoFill="0" autoLine="0" autoPict="0">
                <anchor moveWithCells="1" sizeWithCells="1">
                  <from>
                    <xdr:col>23</xdr:col>
                    <xdr:colOff>2219325</xdr:colOff>
                    <xdr:row>47</xdr:row>
                    <xdr:rowOff>85725</xdr:rowOff>
                  </from>
                  <to>
                    <xdr:col>24</xdr:col>
                    <xdr:colOff>133350</xdr:colOff>
                    <xdr:row>48</xdr:row>
                    <xdr:rowOff>0</xdr:rowOff>
                  </to>
                </anchor>
              </controlPr>
            </control>
          </mc:Choice>
        </mc:AlternateContent>
        <mc:AlternateContent xmlns:mc="http://schemas.openxmlformats.org/markup-compatibility/2006">
          <mc:Choice Requires="x14">
            <control shapeId="39061" r:id="rId95" name="Check Box 149">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39062" r:id="rId96" name="Check Box 150">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39063" r:id="rId97" name="Check Box 151">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39064" r:id="rId98" name="Check Box 152">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39065" r:id="rId99" name="Check Box 153">
              <controlPr defaultSize="0" autoFill="0" autoLine="0" autoPict="0">
                <anchor moveWithCells="1" sizeWithCells="1">
                  <from>
                    <xdr:col>31</xdr:col>
                    <xdr:colOff>2209800</xdr:colOff>
                    <xdr:row>45</xdr:row>
                    <xdr:rowOff>133350</xdr:rowOff>
                  </from>
                  <to>
                    <xdr:col>32</xdr:col>
                    <xdr:colOff>133350</xdr:colOff>
                    <xdr:row>47</xdr:row>
                    <xdr:rowOff>57150</xdr:rowOff>
                  </to>
                </anchor>
              </controlPr>
            </control>
          </mc:Choice>
        </mc:AlternateContent>
        <mc:AlternateContent xmlns:mc="http://schemas.openxmlformats.org/markup-compatibility/2006">
          <mc:Choice Requires="x14">
            <control shapeId="39066" r:id="rId100" name="Check Box 154">
              <controlPr defaultSize="0" autoFill="0" autoLine="0" autoPict="0">
                <anchor moveWithCells="1" sizeWithCells="1">
                  <from>
                    <xdr:col>31</xdr:col>
                    <xdr:colOff>2219325</xdr:colOff>
                    <xdr:row>46</xdr:row>
                    <xdr:rowOff>123825</xdr:rowOff>
                  </from>
                  <to>
                    <xdr:col>32</xdr:col>
                    <xdr:colOff>142875</xdr:colOff>
                    <xdr:row>48</xdr:row>
                    <xdr:rowOff>0</xdr:rowOff>
                  </to>
                </anchor>
              </controlPr>
            </control>
          </mc:Choice>
        </mc:AlternateContent>
        <mc:AlternateContent xmlns:mc="http://schemas.openxmlformats.org/markup-compatibility/2006">
          <mc:Choice Requires="x14">
            <control shapeId="39067" r:id="rId101" name="Check Box 155">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39068" r:id="rId102" name="Check Box 156">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39069" r:id="rId103" name="Check Box 157">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39070" r:id="rId104" name="Check Box 158">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39071" r:id="rId105" name="Check Box 159">
              <controlPr defaultSize="0" autoFill="0" autoLine="0" autoPict="0">
                <anchor moveWithCells="1" sizeWithCells="1">
                  <from>
                    <xdr:col>39</xdr:col>
                    <xdr:colOff>2324100</xdr:colOff>
                    <xdr:row>44</xdr:row>
                    <xdr:rowOff>114300</xdr:rowOff>
                  </from>
                  <to>
                    <xdr:col>40</xdr:col>
                    <xdr:colOff>466725</xdr:colOff>
                    <xdr:row>46</xdr:row>
                    <xdr:rowOff>38100</xdr:rowOff>
                  </to>
                </anchor>
              </controlPr>
            </control>
          </mc:Choice>
        </mc:AlternateContent>
        <mc:AlternateContent xmlns:mc="http://schemas.openxmlformats.org/markup-compatibility/2006">
          <mc:Choice Requires="x14">
            <control shapeId="39072" r:id="rId106" name="Check Box 160">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39073" r:id="rId107" name="Check Box 161">
              <controlPr defaultSize="0" autoFill="0" autoLine="0" autoPict="0">
                <anchor moveWithCells="1" sizeWithCells="1">
                  <from>
                    <xdr:col>39</xdr:col>
                    <xdr:colOff>2343150</xdr:colOff>
                    <xdr:row>46</xdr:row>
                    <xdr:rowOff>57150</xdr:rowOff>
                  </from>
                  <to>
                    <xdr:col>40</xdr:col>
                    <xdr:colOff>504825</xdr:colOff>
                    <xdr:row>47</xdr:row>
                    <xdr:rowOff>142875</xdr:rowOff>
                  </to>
                </anchor>
              </controlPr>
            </control>
          </mc:Choice>
        </mc:AlternateContent>
        <mc:AlternateContent xmlns:mc="http://schemas.openxmlformats.org/markup-compatibility/2006">
          <mc:Choice Requires="x14">
            <control shapeId="39074" r:id="rId108" name="Check Box 162">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39075" r:id="rId109" name="Check Box 163">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39076" r:id="rId110" name="Check Box 164">
              <controlPr defaultSize="0" autoFill="0" autoLine="0" autoPict="0">
                <anchor moveWithCells="1" sizeWithCells="1">
                  <from>
                    <xdr:col>31</xdr:col>
                    <xdr:colOff>2238375</xdr:colOff>
                    <xdr:row>43</xdr:row>
                    <xdr:rowOff>171450</xdr:rowOff>
                  </from>
                  <to>
                    <xdr:col>32</xdr:col>
                    <xdr:colOff>152400</xdr:colOff>
                    <xdr:row>45</xdr:row>
                    <xdr:rowOff>76200</xdr:rowOff>
                  </to>
                </anchor>
              </controlPr>
            </control>
          </mc:Choice>
        </mc:AlternateContent>
        <mc:AlternateContent xmlns:mc="http://schemas.openxmlformats.org/markup-compatibility/2006">
          <mc:Choice Requires="x14">
            <control shapeId="39078" r:id="rId111" name="Check Box 166">
              <controlPr defaultSize="0" autoFill="0" autoLine="0" autoPict="0">
                <anchor moveWithCells="1" sizeWithCells="1">
                  <from>
                    <xdr:col>4</xdr:col>
                    <xdr:colOff>9525</xdr:colOff>
                    <xdr:row>27</xdr:row>
                    <xdr:rowOff>190500</xdr:rowOff>
                  </from>
                  <to>
                    <xdr:col>4</xdr:col>
                    <xdr:colOff>600075</xdr:colOff>
                    <xdr:row>29</xdr:row>
                    <xdr:rowOff>38100</xdr:rowOff>
                  </to>
                </anchor>
              </controlPr>
            </control>
          </mc:Choice>
        </mc:AlternateContent>
        <mc:AlternateContent xmlns:mc="http://schemas.openxmlformats.org/markup-compatibility/2006">
          <mc:Choice Requires="x14">
            <control shapeId="39079" r:id="rId112" name="Check Box 167">
              <controlPr defaultSize="0" autoFill="0" autoLine="0" autoPict="0">
                <anchor moveWithCells="1" sizeWithCells="1">
                  <from>
                    <xdr:col>7</xdr:col>
                    <xdr:colOff>2324100</xdr:colOff>
                    <xdr:row>43</xdr:row>
                    <xdr:rowOff>190500</xdr:rowOff>
                  </from>
                  <to>
                    <xdr:col>7</xdr:col>
                    <xdr:colOff>2543175</xdr:colOff>
                    <xdr:row>45</xdr:row>
                    <xdr:rowOff>38100</xdr:rowOff>
                  </to>
                </anchor>
              </controlPr>
            </control>
          </mc:Choice>
        </mc:AlternateContent>
        <mc:AlternateContent xmlns:mc="http://schemas.openxmlformats.org/markup-compatibility/2006">
          <mc:Choice Requires="x14">
            <control shapeId="39083" r:id="rId113" name="Check Box 171">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39086" r:id="rId114" name="Check Box 174">
              <controlPr defaultSize="0" autoFill="0" autoLine="0" autoPict="0">
                <anchor moveWithCells="1" sizeWithCells="1">
                  <from>
                    <xdr:col>15</xdr:col>
                    <xdr:colOff>2305050</xdr:colOff>
                    <xdr:row>43</xdr:row>
                    <xdr:rowOff>209550</xdr:rowOff>
                  </from>
                  <to>
                    <xdr:col>16</xdr:col>
                    <xdr:colOff>19050</xdr:colOff>
                    <xdr:row>45</xdr:row>
                    <xdr:rowOff>57150</xdr:rowOff>
                  </to>
                </anchor>
              </controlPr>
            </control>
          </mc:Choice>
        </mc:AlternateContent>
        <mc:AlternateContent xmlns:mc="http://schemas.openxmlformats.org/markup-compatibility/2006">
          <mc:Choice Requires="x14">
            <control shapeId="39089" r:id="rId115" name="Check Box 177">
              <controlPr defaultSize="0" autoFill="0" autoLine="0" autoPict="0">
                <anchor moveWithCells="1" sizeWithCells="1">
                  <from>
                    <xdr:col>15</xdr:col>
                    <xdr:colOff>2314575</xdr:colOff>
                    <xdr:row>46</xdr:row>
                    <xdr:rowOff>123825</xdr:rowOff>
                  </from>
                  <to>
                    <xdr:col>16</xdr:col>
                    <xdr:colOff>238125</xdr:colOff>
                    <xdr:row>48</xdr:row>
                    <xdr:rowOff>0</xdr:rowOff>
                  </to>
                </anchor>
              </controlPr>
            </control>
          </mc:Choice>
        </mc:AlternateContent>
        <mc:AlternateContent xmlns:mc="http://schemas.openxmlformats.org/markup-compatibility/2006">
          <mc:Choice Requires="x14">
            <control shapeId="39090" r:id="rId116" name="Check Box 178">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39091" r:id="rId117" name="Check Box 179">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39092" r:id="rId118" name="Check Box 180">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39093" r:id="rId119" name="Check Box 181">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39094" r:id="rId120" name="Check Box 182">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39095" r:id="rId121" name="Check Box 183">
              <controlPr defaultSize="0" autoFill="0" autoLine="0" autoPict="0">
                <anchor moveWithCells="1" sizeWithCells="1">
                  <from>
                    <xdr:col>23</xdr:col>
                    <xdr:colOff>2219325</xdr:colOff>
                    <xdr:row>47</xdr:row>
                    <xdr:rowOff>85725</xdr:rowOff>
                  </from>
                  <to>
                    <xdr:col>24</xdr:col>
                    <xdr:colOff>133350</xdr:colOff>
                    <xdr:row>48</xdr:row>
                    <xdr:rowOff>0</xdr:rowOff>
                  </to>
                </anchor>
              </controlPr>
            </control>
          </mc:Choice>
        </mc:AlternateContent>
        <mc:AlternateContent xmlns:mc="http://schemas.openxmlformats.org/markup-compatibility/2006">
          <mc:Choice Requires="x14">
            <control shapeId="39096" r:id="rId122" name="Check Box 184">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39097" r:id="rId123" name="Check Box 185">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39098" r:id="rId124" name="Check Box 186">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39099" r:id="rId125" name="Check Box 187">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39100" r:id="rId126" name="Check Box 188">
              <controlPr defaultSize="0" autoFill="0" autoLine="0" autoPict="0">
                <anchor moveWithCells="1" sizeWithCells="1">
                  <from>
                    <xdr:col>31</xdr:col>
                    <xdr:colOff>2209800</xdr:colOff>
                    <xdr:row>45</xdr:row>
                    <xdr:rowOff>133350</xdr:rowOff>
                  </from>
                  <to>
                    <xdr:col>32</xdr:col>
                    <xdr:colOff>133350</xdr:colOff>
                    <xdr:row>47</xdr:row>
                    <xdr:rowOff>57150</xdr:rowOff>
                  </to>
                </anchor>
              </controlPr>
            </control>
          </mc:Choice>
        </mc:AlternateContent>
        <mc:AlternateContent xmlns:mc="http://schemas.openxmlformats.org/markup-compatibility/2006">
          <mc:Choice Requires="x14">
            <control shapeId="39101" r:id="rId127" name="Check Box 189">
              <controlPr defaultSize="0" autoFill="0" autoLine="0" autoPict="0">
                <anchor moveWithCells="1" sizeWithCells="1">
                  <from>
                    <xdr:col>31</xdr:col>
                    <xdr:colOff>2219325</xdr:colOff>
                    <xdr:row>46</xdr:row>
                    <xdr:rowOff>123825</xdr:rowOff>
                  </from>
                  <to>
                    <xdr:col>32</xdr:col>
                    <xdr:colOff>142875</xdr:colOff>
                    <xdr:row>48</xdr:row>
                    <xdr:rowOff>0</xdr:rowOff>
                  </to>
                </anchor>
              </controlPr>
            </control>
          </mc:Choice>
        </mc:AlternateContent>
        <mc:AlternateContent xmlns:mc="http://schemas.openxmlformats.org/markup-compatibility/2006">
          <mc:Choice Requires="x14">
            <control shapeId="39102" r:id="rId128" name="Check Box 190">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39103" r:id="rId129" name="Check Box 191">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39104" r:id="rId130" name="Check Box 192">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39105" r:id="rId131" name="Check Box 193">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39106" r:id="rId132" name="Check Box 194">
              <controlPr defaultSize="0" autoFill="0" autoLine="0" autoPict="0">
                <anchor moveWithCells="1" sizeWithCells="1">
                  <from>
                    <xdr:col>39</xdr:col>
                    <xdr:colOff>2324100</xdr:colOff>
                    <xdr:row>44</xdr:row>
                    <xdr:rowOff>114300</xdr:rowOff>
                  </from>
                  <to>
                    <xdr:col>40</xdr:col>
                    <xdr:colOff>466725</xdr:colOff>
                    <xdr:row>46</xdr:row>
                    <xdr:rowOff>38100</xdr:rowOff>
                  </to>
                </anchor>
              </controlPr>
            </control>
          </mc:Choice>
        </mc:AlternateContent>
        <mc:AlternateContent xmlns:mc="http://schemas.openxmlformats.org/markup-compatibility/2006">
          <mc:Choice Requires="x14">
            <control shapeId="39107" r:id="rId133" name="Check Box 195">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39108" r:id="rId134" name="Check Box 196">
              <controlPr defaultSize="0" autoFill="0" autoLine="0" autoPict="0">
                <anchor moveWithCells="1" sizeWithCells="1">
                  <from>
                    <xdr:col>39</xdr:col>
                    <xdr:colOff>2343150</xdr:colOff>
                    <xdr:row>46</xdr:row>
                    <xdr:rowOff>57150</xdr:rowOff>
                  </from>
                  <to>
                    <xdr:col>40</xdr:col>
                    <xdr:colOff>504825</xdr:colOff>
                    <xdr:row>47</xdr:row>
                    <xdr:rowOff>142875</xdr:rowOff>
                  </to>
                </anchor>
              </controlPr>
            </control>
          </mc:Choice>
        </mc:AlternateContent>
        <mc:AlternateContent xmlns:mc="http://schemas.openxmlformats.org/markup-compatibility/2006">
          <mc:Choice Requires="x14">
            <control shapeId="39109" r:id="rId135" name="Check Box 197">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39110" r:id="rId136" name="Check Box 198">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39111" r:id="rId137" name="Check Box 199">
              <controlPr defaultSize="0" autoFill="0" autoLine="0" autoPict="0">
                <anchor moveWithCells="1" sizeWithCells="1">
                  <from>
                    <xdr:col>31</xdr:col>
                    <xdr:colOff>2238375</xdr:colOff>
                    <xdr:row>43</xdr:row>
                    <xdr:rowOff>171450</xdr:rowOff>
                  </from>
                  <to>
                    <xdr:col>32</xdr:col>
                    <xdr:colOff>152400</xdr:colOff>
                    <xdr:row>45</xdr:row>
                    <xdr:rowOff>76200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AQ50"/>
  <sheetViews>
    <sheetView showGridLines="0" showWhiteSpace="0" zoomScale="80" zoomScaleNormal="80" zoomScalePageLayoutView="70" workbookViewId="0">
      <pane xSplit="4" ySplit="12" topLeftCell="E13" activePane="bottomRight" state="frozen"/>
      <selection pane="bottomRight" activeCell="A4" sqref="A4:C6"/>
      <selection pane="bottomLeft" activeCell="A10" sqref="A10:C47"/>
      <selection pane="topRight" activeCell="A10" sqref="A10:C47"/>
    </sheetView>
  </sheetViews>
  <sheetFormatPr defaultColWidth="9.140625" defaultRowHeight="15.75"/>
  <cols>
    <col min="1" max="1" width="38" style="1" bestFit="1" customWidth="1"/>
    <col min="2" max="2" width="25.5703125" style="1" customWidth="1"/>
    <col min="3" max="3" width="16.85546875" style="1" customWidth="1"/>
    <col min="4" max="4" width="0.140625" style="1" customWidth="1"/>
    <col min="5" max="5" width="49.85546875" style="1" customWidth="1"/>
    <col min="6" max="6" width="20.28515625" style="1" customWidth="1"/>
    <col min="7" max="7" width="4.140625" style="1" customWidth="1"/>
    <col min="8" max="8" width="40" style="1" bestFit="1" customWidth="1"/>
    <col min="9" max="9" width="17.28515625" style="1" customWidth="1"/>
    <col min="10" max="10" width="25.140625" style="1" bestFit="1" customWidth="1"/>
    <col min="11" max="11" width="25.28515625" style="1" bestFit="1" customWidth="1"/>
    <col min="12" max="12" width="3.42578125" style="1" customWidth="1"/>
    <col min="13" max="13" width="49.5703125" style="1" customWidth="1"/>
    <col min="14" max="14" width="15.5703125" style="1" customWidth="1"/>
    <col min="15" max="15" width="2.85546875" style="1" customWidth="1"/>
    <col min="16" max="16" width="38.140625" style="1" customWidth="1"/>
    <col min="17" max="17" width="15.85546875" style="1" customWidth="1"/>
    <col min="18" max="18" width="25.140625" style="1" customWidth="1"/>
    <col min="19" max="19" width="25.28515625" style="1" customWidth="1"/>
    <col min="20" max="20" width="9.140625" style="1" customWidth="1"/>
    <col min="21" max="21" width="49.7109375" style="1" customWidth="1"/>
    <col min="22" max="22" width="13.42578125" style="1" customWidth="1"/>
    <col min="23" max="23" width="3.42578125" style="1" customWidth="1"/>
    <col min="24" max="24" width="38.42578125" style="1" customWidth="1"/>
    <col min="25" max="25" width="17.5703125" style="1" customWidth="1"/>
    <col min="26" max="26" width="29.42578125" style="1" customWidth="1"/>
    <col min="27" max="27" width="29" style="1" customWidth="1"/>
    <col min="28" max="28" width="9.140625" style="1" customWidth="1"/>
    <col min="29" max="29" width="49.5703125" style="1" customWidth="1"/>
    <col min="30" max="30" width="13.42578125" style="1" customWidth="1"/>
    <col min="31" max="31" width="3.5703125" style="1" customWidth="1"/>
    <col min="32" max="32" width="38.140625" style="1" customWidth="1"/>
    <col min="33" max="33" width="17.85546875" style="1" customWidth="1"/>
    <col min="34" max="34" width="29.42578125" style="1" customWidth="1"/>
    <col min="35" max="35" width="29" style="1" customWidth="1"/>
    <col min="36" max="36" width="9.140625" style="1" customWidth="1"/>
    <col min="37" max="37" width="49.5703125" style="1" customWidth="1"/>
    <col min="38" max="38" width="13.42578125" style="1" customWidth="1"/>
    <col min="39" max="39" width="3.42578125" style="1" customWidth="1"/>
    <col min="40" max="40" width="38" style="1" customWidth="1"/>
    <col min="41" max="41" width="16.28515625" style="1" customWidth="1"/>
    <col min="42" max="42" width="29.42578125" style="1" customWidth="1"/>
    <col min="43" max="43" width="29" style="1" customWidth="1"/>
    <col min="44" max="44" width="9.140625" style="1" customWidth="1"/>
    <col min="45" max="16384" width="9.140625" style="1"/>
  </cols>
  <sheetData>
    <row r="1" spans="1:43" s="122" customFormat="1" ht="24" customHeight="1">
      <c r="A1" s="231" t="s">
        <v>74</v>
      </c>
      <c r="B1" s="178"/>
      <c r="C1" s="178"/>
      <c r="D1" s="178"/>
      <c r="E1" s="178"/>
      <c r="F1" s="178"/>
      <c r="G1" s="178"/>
      <c r="H1" s="178"/>
      <c r="I1" s="178"/>
      <c r="J1" s="178"/>
      <c r="K1" s="178"/>
      <c r="L1" s="178"/>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row>
    <row r="2" spans="1:43" s="122" customFormat="1" ht="24" customHeight="1">
      <c r="A2" s="231"/>
      <c r="B2" s="178"/>
      <c r="C2" s="178"/>
      <c r="D2" s="178"/>
      <c r="E2" s="178"/>
      <c r="F2" s="178"/>
      <c r="G2" s="178"/>
      <c r="H2" s="178"/>
      <c r="I2" s="178"/>
      <c r="J2" s="178"/>
      <c r="K2" s="178"/>
      <c r="L2" s="178"/>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row>
    <row r="3" spans="1:43" s="122" customFormat="1" ht="24" customHeight="1" thickBot="1">
      <c r="A3" s="232"/>
      <c r="B3" s="233"/>
      <c r="C3" s="233"/>
      <c r="D3" s="233"/>
      <c r="E3" s="233"/>
      <c r="F3" s="233"/>
      <c r="G3" s="233"/>
      <c r="H3" s="233"/>
      <c r="I3" s="233"/>
      <c r="J3" s="233"/>
      <c r="K3" s="233"/>
      <c r="L3" s="233"/>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row>
    <row r="4" spans="1:43" s="258" customFormat="1" ht="24" customHeight="1" thickBot="1">
      <c r="A4" s="267" t="s">
        <v>156</v>
      </c>
      <c r="B4" s="268"/>
      <c r="C4" s="269"/>
      <c r="D4" s="255"/>
    </row>
    <row r="5" spans="1:43" s="258" customFormat="1" ht="24" customHeight="1" thickBot="1">
      <c r="A5" s="270"/>
      <c r="B5" s="271"/>
      <c r="C5" s="272"/>
      <c r="D5" s="256"/>
      <c r="E5" s="257"/>
      <c r="F5" s="257"/>
      <c r="G5" s="257"/>
      <c r="H5" s="257"/>
      <c r="I5" s="257"/>
      <c r="J5" s="257"/>
      <c r="K5" s="257"/>
      <c r="L5" s="257"/>
    </row>
    <row r="6" spans="1:43" s="258" customFormat="1" ht="24" customHeight="1" thickBot="1">
      <c r="A6" s="273"/>
      <c r="B6" s="274"/>
      <c r="C6" s="275"/>
      <c r="D6" s="256"/>
      <c r="E6" s="257"/>
      <c r="F6" s="257"/>
      <c r="G6" s="257"/>
      <c r="H6" s="257"/>
      <c r="I6" s="257"/>
      <c r="J6" s="257"/>
      <c r="K6" s="257"/>
      <c r="L6" s="257"/>
    </row>
    <row r="7" spans="1:43" s="58" customFormat="1" ht="24" customHeight="1" thickBot="1">
      <c r="A7" s="241" t="s">
        <v>75</v>
      </c>
      <c r="B7" s="242"/>
      <c r="C7" s="243"/>
      <c r="D7" s="3"/>
      <c r="E7" s="63"/>
    </row>
    <row r="8" spans="1:43" s="47" customFormat="1" ht="24" customHeight="1" thickBot="1">
      <c r="A8" s="54" t="s">
        <v>76</v>
      </c>
      <c r="B8" s="244"/>
      <c r="C8" s="245"/>
      <c r="E8" s="59"/>
    </row>
    <row r="9" spans="1:43" s="47" customFormat="1" ht="24" customHeight="1" thickBot="1">
      <c r="A9" s="54" t="s">
        <v>77</v>
      </c>
      <c r="B9" s="281"/>
      <c r="C9" s="282"/>
      <c r="E9" s="59"/>
    </row>
    <row r="10" spans="1:43" s="47" customFormat="1" ht="24" customHeight="1" thickBot="1">
      <c r="A10" s="54" t="s">
        <v>78</v>
      </c>
      <c r="B10" s="62" t="s">
        <v>80</v>
      </c>
      <c r="C10" s="70">
        <f>IF(B10="Sum of Calculations",SUM(F47,N47,V47,AD47,AL47),IF(B10="Affadivit",B8,B9))</f>
        <v>0</v>
      </c>
      <c r="E10" s="59"/>
    </row>
    <row r="11" spans="1:43" s="61" customFormat="1" ht="21.75" customHeight="1" thickBot="1">
      <c r="A11" s="54" t="s">
        <v>79</v>
      </c>
      <c r="B11" s="62" t="s">
        <v>80</v>
      </c>
      <c r="C11" s="70">
        <f>IF(B11="Sum of Calculations",SUM(F48,N48,V48,AD48,AL48),IF(B11="Amount on Borrowers Affadivit",B8,B9))</f>
        <v>0</v>
      </c>
      <c r="D11" s="47"/>
      <c r="E11" s="60"/>
    </row>
    <row r="12" spans="1:43" ht="1.5" customHeight="1" thickBot="1">
      <c r="A12" s="55"/>
      <c r="B12" s="56"/>
      <c r="C12" s="57"/>
      <c r="D12" s="12"/>
      <c r="E12" s="2"/>
    </row>
    <row r="13" spans="1:43" ht="21.75" thickBot="1">
      <c r="A13" s="252" t="s">
        <v>81</v>
      </c>
      <c r="B13" s="253"/>
      <c r="C13" s="254"/>
      <c r="E13" s="236" t="s">
        <v>157</v>
      </c>
      <c r="F13" s="237"/>
      <c r="G13" s="237"/>
      <c r="H13" s="237"/>
      <c r="I13" s="237"/>
      <c r="J13" s="237"/>
      <c r="K13" s="238"/>
      <c r="L13" s="88"/>
      <c r="M13" s="236" t="s">
        <v>83</v>
      </c>
      <c r="N13" s="237"/>
      <c r="O13" s="237"/>
      <c r="P13" s="237"/>
      <c r="Q13" s="237"/>
      <c r="R13" s="237"/>
      <c r="S13" s="238"/>
      <c r="U13" s="236" t="s">
        <v>84</v>
      </c>
      <c r="V13" s="237"/>
      <c r="W13" s="237"/>
      <c r="X13" s="237"/>
      <c r="Y13" s="237"/>
      <c r="Z13" s="237"/>
      <c r="AA13" s="238"/>
      <c r="AC13" s="236" t="s">
        <v>85</v>
      </c>
      <c r="AD13" s="237"/>
      <c r="AE13" s="237"/>
      <c r="AF13" s="237"/>
      <c r="AG13" s="237"/>
      <c r="AH13" s="237"/>
      <c r="AI13" s="238"/>
      <c r="AK13" s="236" t="s">
        <v>86</v>
      </c>
      <c r="AL13" s="237"/>
      <c r="AM13" s="237"/>
      <c r="AN13" s="237"/>
      <c r="AO13" s="237"/>
      <c r="AP13" s="237"/>
      <c r="AQ13" s="238"/>
    </row>
    <row r="14" spans="1:43" s="8" customFormat="1" ht="19.5" customHeight="1" thickBot="1">
      <c r="A14" s="103"/>
      <c r="B14" s="104"/>
      <c r="C14" s="105"/>
      <c r="E14" s="239" t="s">
        <v>87</v>
      </c>
      <c r="F14" s="240"/>
      <c r="H14" s="165" t="s">
        <v>88</v>
      </c>
      <c r="I14" s="48" t="s">
        <v>89</v>
      </c>
      <c r="J14" s="48" t="s">
        <v>90</v>
      </c>
      <c r="K14" s="49" t="s">
        <v>91</v>
      </c>
      <c r="L14" s="89"/>
      <c r="M14" s="239" t="s">
        <v>87</v>
      </c>
      <c r="N14" s="240"/>
      <c r="P14" s="165" t="s">
        <v>88</v>
      </c>
      <c r="Q14" s="48" t="s">
        <v>89</v>
      </c>
      <c r="R14" s="48" t="s">
        <v>90</v>
      </c>
      <c r="S14" s="49" t="s">
        <v>91</v>
      </c>
      <c r="U14" s="239" t="s">
        <v>87</v>
      </c>
      <c r="V14" s="240"/>
      <c r="X14" s="165" t="s">
        <v>88</v>
      </c>
      <c r="Y14" s="48" t="s">
        <v>89</v>
      </c>
      <c r="Z14" s="48" t="s">
        <v>90</v>
      </c>
      <c r="AA14" s="49" t="s">
        <v>91</v>
      </c>
      <c r="AC14" s="239" t="s">
        <v>87</v>
      </c>
      <c r="AD14" s="240"/>
      <c r="AF14" s="165" t="s">
        <v>88</v>
      </c>
      <c r="AG14" s="48" t="s">
        <v>89</v>
      </c>
      <c r="AH14" s="48" t="s">
        <v>90</v>
      </c>
      <c r="AI14" s="49" t="s">
        <v>91</v>
      </c>
      <c r="AK14" s="239" t="s">
        <v>87</v>
      </c>
      <c r="AL14" s="240"/>
      <c r="AN14" s="165" t="s">
        <v>88</v>
      </c>
      <c r="AO14" s="48" t="s">
        <v>89</v>
      </c>
      <c r="AP14" s="48" t="s">
        <v>90</v>
      </c>
      <c r="AQ14" s="49" t="s">
        <v>91</v>
      </c>
    </row>
    <row r="15" spans="1:43" ht="18.75" customHeight="1" thickBot="1">
      <c r="A15" s="100" t="s">
        <v>92</v>
      </c>
      <c r="B15" s="101" t="s">
        <v>93</v>
      </c>
      <c r="C15" s="105"/>
      <c r="E15" s="16" t="s">
        <v>94</v>
      </c>
      <c r="F15" s="133">
        <v>44562</v>
      </c>
      <c r="H15" s="50" t="s">
        <v>95</v>
      </c>
      <c r="I15" s="137"/>
      <c r="J15" s="71">
        <f>I15</f>
        <v>0</v>
      </c>
      <c r="K15" s="72">
        <f t="shared" ref="K15:K22" si="0">J15/12</f>
        <v>0</v>
      </c>
      <c r="L15" s="51"/>
      <c r="M15" s="16" t="s">
        <v>94</v>
      </c>
      <c r="N15" s="133">
        <v>44562</v>
      </c>
      <c r="P15" s="50" t="s">
        <v>95</v>
      </c>
      <c r="Q15" s="137"/>
      <c r="R15" s="71">
        <f>Q15</f>
        <v>0</v>
      </c>
      <c r="S15" s="72">
        <f t="shared" ref="S15:S22" si="1">R15/12</f>
        <v>0</v>
      </c>
      <c r="U15" s="16" t="s">
        <v>94</v>
      </c>
      <c r="V15" s="133">
        <v>44562</v>
      </c>
      <c r="X15" s="50" t="s">
        <v>95</v>
      </c>
      <c r="Y15" s="137"/>
      <c r="Z15" s="71">
        <f>Y15</f>
        <v>0</v>
      </c>
      <c r="AA15" s="72">
        <f t="shared" ref="AA15:AA22" si="2">Z15/12</f>
        <v>0</v>
      </c>
      <c r="AC15" s="16" t="s">
        <v>94</v>
      </c>
      <c r="AD15" s="133">
        <v>44562</v>
      </c>
      <c r="AF15" s="50" t="s">
        <v>95</v>
      </c>
      <c r="AG15" s="137"/>
      <c r="AH15" s="71">
        <f>AG15</f>
        <v>0</v>
      </c>
      <c r="AI15" s="72">
        <f t="shared" ref="AI15:AI22" si="3">AH15/12</f>
        <v>0</v>
      </c>
      <c r="AK15" s="16" t="s">
        <v>94</v>
      </c>
      <c r="AL15" s="133">
        <v>44562</v>
      </c>
      <c r="AN15" s="50" t="s">
        <v>95</v>
      </c>
      <c r="AO15" s="137"/>
      <c r="AP15" s="71">
        <f>AO15</f>
        <v>0</v>
      </c>
      <c r="AQ15" s="72">
        <f t="shared" ref="AQ15:AQ22" si="4">AP15/12</f>
        <v>0</v>
      </c>
    </row>
    <row r="16" spans="1:43" ht="17.25" customHeight="1">
      <c r="A16" s="127"/>
      <c r="B16" s="128"/>
      <c r="C16" s="105"/>
      <c r="E16" s="16" t="s">
        <v>96</v>
      </c>
      <c r="F16" s="134">
        <v>40</v>
      </c>
      <c r="H16" s="52" t="s">
        <v>97</v>
      </c>
      <c r="I16" s="138"/>
      <c r="J16" s="73">
        <f>I16</f>
        <v>0</v>
      </c>
      <c r="K16" s="74">
        <f t="shared" si="0"/>
        <v>0</v>
      </c>
      <c r="L16" s="51"/>
      <c r="M16" s="16" t="s">
        <v>96</v>
      </c>
      <c r="N16" s="134">
        <v>40</v>
      </c>
      <c r="P16" s="52" t="s">
        <v>97</v>
      </c>
      <c r="Q16" s="138"/>
      <c r="R16" s="73">
        <f>Q16</f>
        <v>0</v>
      </c>
      <c r="S16" s="74">
        <f t="shared" si="1"/>
        <v>0</v>
      </c>
      <c r="U16" s="16" t="s">
        <v>96</v>
      </c>
      <c r="V16" s="134">
        <v>40</v>
      </c>
      <c r="X16" s="52" t="s">
        <v>97</v>
      </c>
      <c r="Y16" s="138"/>
      <c r="Z16" s="73">
        <f>Y16</f>
        <v>0</v>
      </c>
      <c r="AA16" s="74">
        <f t="shared" si="2"/>
        <v>0</v>
      </c>
      <c r="AC16" s="16" t="s">
        <v>96</v>
      </c>
      <c r="AD16" s="134">
        <v>40</v>
      </c>
      <c r="AF16" s="52" t="s">
        <v>97</v>
      </c>
      <c r="AG16" s="138"/>
      <c r="AH16" s="73">
        <f>AG16</f>
        <v>0</v>
      </c>
      <c r="AI16" s="74">
        <f t="shared" si="3"/>
        <v>0</v>
      </c>
      <c r="AK16" s="16" t="s">
        <v>96</v>
      </c>
      <c r="AL16" s="134">
        <v>40</v>
      </c>
      <c r="AN16" s="52" t="s">
        <v>97</v>
      </c>
      <c r="AO16" s="138"/>
      <c r="AP16" s="73">
        <f>AO16</f>
        <v>0</v>
      </c>
      <c r="AQ16" s="74">
        <f t="shared" si="4"/>
        <v>0</v>
      </c>
    </row>
    <row r="17" spans="1:43" ht="18" customHeight="1" thickBot="1">
      <c r="A17" s="129"/>
      <c r="B17" s="130"/>
      <c r="C17" s="105"/>
      <c r="E17" s="18" t="s">
        <v>99</v>
      </c>
      <c r="F17" s="135">
        <v>52</v>
      </c>
      <c r="H17" s="15" t="s">
        <v>100</v>
      </c>
      <c r="I17" s="139"/>
      <c r="J17" s="75">
        <f>I17/F23*(IF(F24="Hourly",2080,IF(F24="Weekly",52,IF(F24="Bi-Weekly",26,IF(F24="Bi-Monthly",24,IF(F24="Monthly",12))))))</f>
        <v>0</v>
      </c>
      <c r="K17" s="76">
        <f t="shared" si="0"/>
        <v>0</v>
      </c>
      <c r="L17" s="51"/>
      <c r="M17" s="18" t="s">
        <v>99</v>
      </c>
      <c r="N17" s="135">
        <v>52</v>
      </c>
      <c r="P17" s="15" t="s">
        <v>100</v>
      </c>
      <c r="Q17" s="139"/>
      <c r="R17" s="75">
        <f>Q17/N23*(IF(N24="Hourly",2080,IF(N24="Weekly",52,IF(N24="Bi-Weekly",26,IF(N24="Bi-Monthly",24,IF(N24="Monthly",12))))))</f>
        <v>0</v>
      </c>
      <c r="S17" s="76">
        <f t="shared" si="1"/>
        <v>0</v>
      </c>
      <c r="U17" s="18" t="s">
        <v>99</v>
      </c>
      <c r="V17" s="135">
        <v>52</v>
      </c>
      <c r="X17" s="15" t="s">
        <v>100</v>
      </c>
      <c r="Y17" s="139"/>
      <c r="Z17" s="75">
        <f>Y17/V23*(IF(V24="Hourly",2080,IF(V24="Weekly",52,IF(V24="Bi-Weekly",26,IF(V24="Bi-Monthly",24,IF(V24="Monthly",12))))))</f>
        <v>0</v>
      </c>
      <c r="AA17" s="76">
        <f t="shared" si="2"/>
        <v>0</v>
      </c>
      <c r="AC17" s="18" t="s">
        <v>99</v>
      </c>
      <c r="AD17" s="135">
        <v>52</v>
      </c>
      <c r="AF17" s="15" t="s">
        <v>100</v>
      </c>
      <c r="AG17" s="139"/>
      <c r="AH17" s="75">
        <f>AG17/AD23*(IF(AD24="Hourly",2080,IF(AD24="Weekly",52,IF(AD24="Bi-Weekly",26,IF(AD24="Bi-Monthly",24,IF(AD24="Monthly",12))))))</f>
        <v>0</v>
      </c>
      <c r="AI17" s="76">
        <f t="shared" si="3"/>
        <v>0</v>
      </c>
      <c r="AK17" s="18" t="s">
        <v>99</v>
      </c>
      <c r="AL17" s="135">
        <v>52</v>
      </c>
      <c r="AN17" s="15" t="s">
        <v>100</v>
      </c>
      <c r="AO17" s="139"/>
      <c r="AP17" s="75">
        <f>AO17/AL23*(IF(AL24="Hourly",2080,IF(AL24="Weekly",52,IF(AL24="Bi-Weekly",26,IF(AL24="Bi-Monthly",24,IF(AL24="Monthly",12))))))</f>
        <v>0</v>
      </c>
      <c r="AQ17" s="76">
        <f t="shared" si="4"/>
        <v>0</v>
      </c>
    </row>
    <row r="18" spans="1:43" ht="16.5" customHeight="1" thickBot="1">
      <c r="A18" s="129"/>
      <c r="B18" s="130"/>
      <c r="C18" s="105"/>
      <c r="E18" s="40"/>
      <c r="F18" s="38"/>
      <c r="H18" s="17" t="s">
        <v>102</v>
      </c>
      <c r="I18" s="140"/>
      <c r="J18" s="77">
        <f>I18/F23*(IF(F24="Hourly",2080,IF(F24="Weekly",52,IF(F24="Bi-Weekly",26,IF(F24="Bi-Monthly",24,IF(F24="Monthly",12))))))</f>
        <v>0</v>
      </c>
      <c r="K18" s="78">
        <f t="shared" si="0"/>
        <v>0</v>
      </c>
      <c r="L18" s="51"/>
      <c r="M18" s="118"/>
      <c r="N18" s="38"/>
      <c r="P18" s="17" t="s">
        <v>102</v>
      </c>
      <c r="Q18" s="140"/>
      <c r="R18" s="77">
        <f>Q18/N23*(IF(N24="Hourly",2080,IF(N24="Weekly",52,IF(N24="Bi-Weekly",26,IF(N24="Bi-Monthly",24,IF(N24="Monthly",12))))))</f>
        <v>0</v>
      </c>
      <c r="S18" s="78">
        <f t="shared" si="1"/>
        <v>0</v>
      </c>
      <c r="U18" s="40"/>
      <c r="V18" s="38"/>
      <c r="X18" s="17" t="s">
        <v>102</v>
      </c>
      <c r="Y18" s="140"/>
      <c r="Z18" s="77">
        <f>Y18/V23*(IF(V24="Hourly",2080,IF(V24="Weekly",52,IF(V24="Bi-Weekly",26,IF(V24="Bi-Monthly",24,IF(V24="Monthly",12))))))</f>
        <v>0</v>
      </c>
      <c r="AA18" s="78">
        <f t="shared" si="2"/>
        <v>0</v>
      </c>
      <c r="AC18" s="40"/>
      <c r="AD18" s="38"/>
      <c r="AF18" s="17" t="s">
        <v>102</v>
      </c>
      <c r="AG18" s="140"/>
      <c r="AH18" s="77">
        <f>AG18/AD23*(IF(AD24="Hourly",2080,IF(AD24="Weekly",52,IF(AD24="Bi-Weekly",26,IF(AD24="Bi-Monthly",24,IF(AD24="Monthly",12))))))</f>
        <v>0</v>
      </c>
      <c r="AI18" s="78">
        <f t="shared" si="3"/>
        <v>0</v>
      </c>
      <c r="AK18" s="40"/>
      <c r="AL18" s="38"/>
      <c r="AN18" s="17" t="s">
        <v>102</v>
      </c>
      <c r="AO18" s="140"/>
      <c r="AP18" s="77">
        <f>AO18/AL23*(IF(AL24="Hourly",2080,IF(AL24="Weekly",52,IF(AL24="Bi-Weekly",26,IF(AL24="Bi-Monthly",24,IF(AL24="Monthly",12))))))</f>
        <v>0</v>
      </c>
      <c r="AQ18" s="78">
        <f t="shared" si="4"/>
        <v>0</v>
      </c>
    </row>
    <row r="19" spans="1:43" ht="18.75">
      <c r="A19" s="129"/>
      <c r="B19" s="130"/>
      <c r="C19" s="105"/>
      <c r="E19" s="239" t="s">
        <v>103</v>
      </c>
      <c r="F19" s="240"/>
      <c r="H19" s="17" t="s">
        <v>104</v>
      </c>
      <c r="I19" s="140"/>
      <c r="J19" s="77">
        <f>I19*F16*F17</f>
        <v>0</v>
      </c>
      <c r="K19" s="78">
        <f t="shared" si="0"/>
        <v>0</v>
      </c>
      <c r="L19" s="51"/>
      <c r="M19" s="239" t="s">
        <v>103</v>
      </c>
      <c r="N19" s="240"/>
      <c r="P19" s="17" t="s">
        <v>104</v>
      </c>
      <c r="Q19" s="140"/>
      <c r="R19" s="77">
        <f>Q19*N16*N17</f>
        <v>0</v>
      </c>
      <c r="S19" s="78">
        <f t="shared" si="1"/>
        <v>0</v>
      </c>
      <c r="U19" s="239" t="s">
        <v>103</v>
      </c>
      <c r="V19" s="240"/>
      <c r="X19" s="17" t="s">
        <v>104</v>
      </c>
      <c r="Y19" s="140"/>
      <c r="Z19" s="77">
        <f>Y19*V16*V17</f>
        <v>0</v>
      </c>
      <c r="AA19" s="78">
        <f t="shared" si="2"/>
        <v>0</v>
      </c>
      <c r="AC19" s="239" t="s">
        <v>103</v>
      </c>
      <c r="AD19" s="240"/>
      <c r="AF19" s="17" t="s">
        <v>104</v>
      </c>
      <c r="AG19" s="140"/>
      <c r="AH19" s="77">
        <f>AG19*AD16*AD17</f>
        <v>0</v>
      </c>
      <c r="AI19" s="78">
        <f t="shared" si="3"/>
        <v>0</v>
      </c>
      <c r="AK19" s="239" t="s">
        <v>103</v>
      </c>
      <c r="AL19" s="240"/>
      <c r="AN19" s="17" t="s">
        <v>104</v>
      </c>
      <c r="AO19" s="140"/>
      <c r="AP19" s="77">
        <f>AO19*AL16*AL17</f>
        <v>0</v>
      </c>
      <c r="AQ19" s="78">
        <f t="shared" si="4"/>
        <v>0</v>
      </c>
    </row>
    <row r="20" spans="1:43" ht="18" customHeight="1">
      <c r="A20" s="129"/>
      <c r="B20" s="130"/>
      <c r="C20" s="105"/>
      <c r="E20" s="19" t="s">
        <v>105</v>
      </c>
      <c r="F20" s="136">
        <v>44895</v>
      </c>
      <c r="H20" s="52" t="s">
        <v>106</v>
      </c>
      <c r="I20" s="138"/>
      <c r="J20" s="79">
        <f>I20*(IF(F24="Hourly",2080,IF(F24="Weekly",52,IF(F24="Bi-Weekly",26,IF(F24="Bi-Monthly",24,IF(F24="Monthly",12,1))))))</f>
        <v>0</v>
      </c>
      <c r="K20" s="80">
        <f t="shared" si="0"/>
        <v>0</v>
      </c>
      <c r="L20" s="51"/>
      <c r="M20" s="19" t="s">
        <v>105</v>
      </c>
      <c r="N20" s="136">
        <v>44895</v>
      </c>
      <c r="P20" s="52" t="s">
        <v>106</v>
      </c>
      <c r="Q20" s="138"/>
      <c r="R20" s="79">
        <f>Q20*(IF(N24="Hourly",2080,IF(N24="Weekly",52,IF(N24="Bi-Weekly",26,IF(N24="Bi-Monthly",24,IF(N24="Monthly",12,1))))))</f>
        <v>0</v>
      </c>
      <c r="S20" s="80">
        <f t="shared" si="1"/>
        <v>0</v>
      </c>
      <c r="U20" s="19" t="s">
        <v>105</v>
      </c>
      <c r="V20" s="136">
        <v>44895</v>
      </c>
      <c r="X20" s="52" t="s">
        <v>106</v>
      </c>
      <c r="Y20" s="138"/>
      <c r="Z20" s="79">
        <f>Y20*(IF(V24="Hourly",2080,IF(V24="Weekly",52,IF(V24="Bi-Weekly",26,IF(V24="Bi-Monthly",24,IF(V24="Monthly",12,1))))))</f>
        <v>0</v>
      </c>
      <c r="AA20" s="80">
        <f t="shared" si="2"/>
        <v>0</v>
      </c>
      <c r="AC20" s="19" t="s">
        <v>105</v>
      </c>
      <c r="AD20" s="136">
        <v>44895</v>
      </c>
      <c r="AF20" s="52" t="s">
        <v>106</v>
      </c>
      <c r="AG20" s="138"/>
      <c r="AH20" s="79">
        <f>AG20*(IF(AD24="Hourly",2080,IF(AD24="Weekly",52,IF(AD24="Bi-Weekly",26,IF(AD24="Bi-Monthly",24,IF(AD24="Monthly",12,1))))))</f>
        <v>0</v>
      </c>
      <c r="AI20" s="80">
        <f t="shared" si="3"/>
        <v>0</v>
      </c>
      <c r="AK20" s="19" t="s">
        <v>105</v>
      </c>
      <c r="AL20" s="136">
        <v>44895</v>
      </c>
      <c r="AN20" s="52" t="s">
        <v>106</v>
      </c>
      <c r="AO20" s="138"/>
      <c r="AP20" s="79">
        <f>AO20*(IF(AL24="Hourly",2080,IF(AL24="Weekly",52,IF(AL24="Bi-Weekly",26,IF(AL24="Bi-Monthly",24,IF(AL24="Monthly",12,1))))))</f>
        <v>0</v>
      </c>
      <c r="AQ20" s="80">
        <f t="shared" si="4"/>
        <v>0</v>
      </c>
    </row>
    <row r="21" spans="1:43" ht="17.25" customHeight="1">
      <c r="A21" s="129"/>
      <c r="B21" s="130"/>
      <c r="C21" s="105"/>
      <c r="E21" s="16" t="s">
        <v>107</v>
      </c>
      <c r="F21" s="136">
        <v>44880</v>
      </c>
      <c r="H21" s="15" t="s">
        <v>108</v>
      </c>
      <c r="I21" s="139"/>
      <c r="J21" s="75">
        <f>I21</f>
        <v>0</v>
      </c>
      <c r="K21" s="76">
        <f t="shared" si="0"/>
        <v>0</v>
      </c>
      <c r="L21" s="51"/>
      <c r="M21" s="16" t="s">
        <v>107</v>
      </c>
      <c r="N21" s="136">
        <v>44880</v>
      </c>
      <c r="P21" s="15" t="s">
        <v>108</v>
      </c>
      <c r="Q21" s="139"/>
      <c r="R21" s="75">
        <f>Q21</f>
        <v>0</v>
      </c>
      <c r="S21" s="76">
        <f t="shared" si="1"/>
        <v>0</v>
      </c>
      <c r="U21" s="16" t="s">
        <v>107</v>
      </c>
      <c r="V21" s="136">
        <v>44880</v>
      </c>
      <c r="X21" s="15" t="s">
        <v>108</v>
      </c>
      <c r="Y21" s="139"/>
      <c r="Z21" s="75">
        <f>Y21</f>
        <v>0</v>
      </c>
      <c r="AA21" s="76">
        <f t="shared" si="2"/>
        <v>0</v>
      </c>
      <c r="AC21" s="16" t="s">
        <v>107</v>
      </c>
      <c r="AD21" s="136">
        <v>44880</v>
      </c>
      <c r="AF21" s="15" t="s">
        <v>108</v>
      </c>
      <c r="AG21" s="139"/>
      <c r="AH21" s="75">
        <f>AG21</f>
        <v>0</v>
      </c>
      <c r="AI21" s="76">
        <f t="shared" si="3"/>
        <v>0</v>
      </c>
      <c r="AK21" s="16" t="s">
        <v>107</v>
      </c>
      <c r="AL21" s="136">
        <v>44880</v>
      </c>
      <c r="AN21" s="15" t="s">
        <v>108</v>
      </c>
      <c r="AO21" s="139"/>
      <c r="AP21" s="75">
        <f>AO21</f>
        <v>0</v>
      </c>
      <c r="AQ21" s="76">
        <f t="shared" si="4"/>
        <v>0</v>
      </c>
    </row>
    <row r="22" spans="1:43" ht="18.75" customHeight="1">
      <c r="A22" s="129"/>
      <c r="B22" s="130"/>
      <c r="C22" s="105"/>
      <c r="E22" s="20" t="s">
        <v>109</v>
      </c>
      <c r="F22" s="136">
        <v>44893</v>
      </c>
      <c r="H22" s="52" t="s">
        <v>110</v>
      </c>
      <c r="I22" s="138"/>
      <c r="J22" s="79">
        <f>I22</f>
        <v>0</v>
      </c>
      <c r="K22" s="74">
        <f t="shared" si="0"/>
        <v>0</v>
      </c>
      <c r="L22" s="51"/>
      <c r="M22" s="20" t="s">
        <v>109</v>
      </c>
      <c r="N22" s="136">
        <v>44893</v>
      </c>
      <c r="P22" s="52" t="s">
        <v>110</v>
      </c>
      <c r="Q22" s="138"/>
      <c r="R22" s="79">
        <f>Q22</f>
        <v>0</v>
      </c>
      <c r="S22" s="74">
        <f t="shared" si="1"/>
        <v>0</v>
      </c>
      <c r="U22" s="20" t="s">
        <v>109</v>
      </c>
      <c r="V22" s="136">
        <v>44893</v>
      </c>
      <c r="X22" s="52" t="s">
        <v>110</v>
      </c>
      <c r="Y22" s="138"/>
      <c r="Z22" s="79">
        <f>Y22</f>
        <v>0</v>
      </c>
      <c r="AA22" s="74">
        <f t="shared" si="2"/>
        <v>0</v>
      </c>
      <c r="AC22" s="20" t="s">
        <v>109</v>
      </c>
      <c r="AD22" s="136">
        <v>44893</v>
      </c>
      <c r="AF22" s="52" t="s">
        <v>110</v>
      </c>
      <c r="AG22" s="138"/>
      <c r="AH22" s="79">
        <f>AG22</f>
        <v>0</v>
      </c>
      <c r="AI22" s="74">
        <f t="shared" si="3"/>
        <v>0</v>
      </c>
      <c r="AK22" s="20" t="s">
        <v>109</v>
      </c>
      <c r="AL22" s="136">
        <v>44893</v>
      </c>
      <c r="AN22" s="52" t="s">
        <v>110</v>
      </c>
      <c r="AO22" s="138"/>
      <c r="AP22" s="79">
        <f>AO22</f>
        <v>0</v>
      </c>
      <c r="AQ22" s="74">
        <f t="shared" si="4"/>
        <v>0</v>
      </c>
    </row>
    <row r="23" spans="1:43" ht="15.75" customHeight="1">
      <c r="A23" s="129"/>
      <c r="B23" s="130"/>
      <c r="C23" s="105"/>
      <c r="E23" s="21" t="s">
        <v>111</v>
      </c>
      <c r="F23" s="41">
        <f>IF(F24="Weekly",IF(F15=44197,ROUNDUP((F20-F15)/7,0),ROUNDUP(((F22+1)-F15)/7,0)),IF(F24="Bi-Weekly",IF(F15=44562,ROUNDUP(((F20-F15)/14),0),ROUNDUP((((F22+1)-F15)/14),0)),IF(F24="Monthly",ROUNDDOWN(((F20-F15)/29),0),IF(F24="Bi-Monthly",ROUNDDOWN(((F20-F15)/15),0)))))</f>
        <v>24</v>
      </c>
      <c r="G23" s="65"/>
      <c r="H23" s="246" t="s">
        <v>112</v>
      </c>
      <c r="I23" s="247"/>
      <c r="J23" s="96" t="s">
        <v>113</v>
      </c>
      <c r="K23" s="44" t="s">
        <v>114</v>
      </c>
      <c r="L23" s="51"/>
      <c r="M23" s="21" t="s">
        <v>111</v>
      </c>
      <c r="N23" s="41">
        <f>IF(N24="Weekly",IF(N15=44197,ROUNDUP((N20-N15)/7,0),ROUNDUP(((N22+1)-N15)/7,0)),IF(N24="Bi-Weekly",IF(N15=44562,ROUNDUP(((N20-N15)/14),0),ROUNDUP((((N22+1)-N15)/14),0)),IF(N24="Monthly",ROUNDDOWN(((N20-N15)/29),0),IF(N24="Bi-Monthly",ROUNDDOWN(((N20-N15)/15),0)))))</f>
        <v>24</v>
      </c>
      <c r="P23" s="246" t="s">
        <v>112</v>
      </c>
      <c r="Q23" s="247"/>
      <c r="R23" s="44" t="s">
        <v>113</v>
      </c>
      <c r="S23" s="44" t="s">
        <v>114</v>
      </c>
      <c r="U23" s="21" t="s">
        <v>111</v>
      </c>
      <c r="V23" s="41">
        <f>IF(V24="Weekly",IF(V15=44197,ROUNDUP((V20-V15)/7,0),ROUNDUP(((V22+1)-V15)/7,0)),IF(V24="Bi-Weekly",IF(V15=44562,ROUNDUP(((V20-V15)/14),0),ROUNDUP((((V22+1)-V15)/14),0)),IF(V24="Monthly",ROUNDDOWN(((V20-V15)/29),0),IF(V24="Bi-Monthly",ROUNDDOWN(((V20-V15)/15),0)))))</f>
        <v>24</v>
      </c>
      <c r="X23" s="246" t="s">
        <v>112</v>
      </c>
      <c r="Y23" s="247"/>
      <c r="Z23" s="44" t="s">
        <v>114</v>
      </c>
      <c r="AA23" s="44" t="s">
        <v>114</v>
      </c>
      <c r="AC23" s="21" t="s">
        <v>111</v>
      </c>
      <c r="AD23" s="41">
        <f>IF(AD24="Weekly",IF(AD15=44197,ROUNDUP((AD20-AD15)/7,0),ROUNDUP(((AD22+1)-AD15)/7,0)),IF(AD24="Bi-Weekly",IF(AD15=44562,ROUNDUP(((AD20-AD15)/14),0),ROUNDUP((((AD22+1)-AD15)/14),0)),IF(AD24="Monthly",ROUNDDOWN(((AD20-AD15)/29),0),IF(AD24="Bi-Monthly",ROUNDDOWN(((AD20-AD15)/15),0)))))</f>
        <v>24</v>
      </c>
      <c r="AF23" s="246" t="s">
        <v>112</v>
      </c>
      <c r="AG23" s="247"/>
      <c r="AH23" s="44" t="s">
        <v>114</v>
      </c>
      <c r="AI23" s="44" t="s">
        <v>114</v>
      </c>
      <c r="AK23" s="21" t="s">
        <v>111</v>
      </c>
      <c r="AL23" s="41">
        <f>IF(AL24="Weekly",IF(AL15=44197,ROUNDUP((AL20-AL15)/7,0),ROUNDUP(((AL22+1)-AL15)/7,0)),IF(AL24="Bi-Weekly",IF(AL15=44562,ROUNDUP(((AL20-AL15)/14),0),ROUNDUP((((AL22+1)-AL15)/14),0)),IF(AL24="Monthly",ROUNDDOWN(((AL20-AL15)/29),0),IF(AL24="Bi-Monthly",ROUNDDOWN(((AL20-AL15)/15),0)))))</f>
        <v>24</v>
      </c>
      <c r="AN23" s="246" t="s">
        <v>112</v>
      </c>
      <c r="AO23" s="247"/>
      <c r="AP23" s="44" t="s">
        <v>114</v>
      </c>
      <c r="AQ23" s="44" t="s">
        <v>114</v>
      </c>
    </row>
    <row r="24" spans="1:43" ht="18" customHeight="1" thickBot="1">
      <c r="A24" s="129"/>
      <c r="B24" s="130"/>
      <c r="C24" s="105"/>
      <c r="E24" s="18" t="s">
        <v>115</v>
      </c>
      <c r="F24" s="95" t="str">
        <f>IF(E31=TRUE,F27,IF(F22-F21=6,"Weekly",IF(AND(DAY(F21)=1,F22=EOMONTH(F21,0)),"Monthly",IF(F22-F21&gt;30,"Annually",IF(OR(AND(MONTH(F21)=2,AND(DAY(F21)=1,DAY(F22)=14)),AND(MONTH(F21)=2,DAY(F21)=15,OR(DAY(F22)=28,DAY(F22)=29))),"Check Bi-Weekly vs Bi-Monthly",IF(OR(F22-F21=13,F22-F21=12),"Bi-Weekly",IF(OR(F22-F21=14,F22-F21=15),"Bi-Monthly","Error")))))))</f>
        <v>Bi-Weekly</v>
      </c>
      <c r="G24" s="65"/>
      <c r="H24" s="248" t="s">
        <v>116</v>
      </c>
      <c r="I24" s="249"/>
      <c r="J24" s="22">
        <f>IF(J23="YTD Gross",J17,IF(J23="YTD Gross + 1 Yr W2 Avg",((I17+J15)/(F23+IF(E33=TRUE,F28,IF(F24="Hourly",2080,IF(F24="Weekly",52,IF(F24="Bi-Weekly",26,IF(F24="Bi-Monthly",24,IF(F24="Monthly",12,1))))))))*IF(F24="Hourly",2080,IF(F24="Weekly",52,IF(F24="Bi-Weekly",26,IF(F24="Bi-Monthly",24,IF(F24="Monthly",12,1))))),IF(J23="YTD Gross + 2 Yr W2 Avg",((I17+J15+J16)/(F23+IF(E33=TRUE,F28,IF(F24="Hourly",2080,IF(F24="Weekly",52,IF(F24="Bi-Weekly",26,IF(F24="Bi-Monthly",24,IF(F24="Monthly",12,1))))))+IF(E34=TRUE,F29,IF(F24="Hourly",2080,IF(F24="Weekly",52,IF(F24="Bi-Weekly",26,IF(F24="Bi-Monthly",24,IF(F24="Monthly",12,1)))))))*IF(F24="Hourly",2080,IF(F24="Weekly",52,IF(F24="Bi-Weekly",26,IF(F24="Bi-Monthly",24,IF(F24="Monthly",12,1)))))),IF(J23="1 Yr Prior W2",J15,IF(J23="Hourly",J19,IF(J23="YTD Base",J18,IF(J23="Period Salary",J20,IF(J23="YTD Base + 1 Yr Prior Avg",(I18+J21)/(F23+IF(E33=TRUE,F28,IF(F24="Hourly",2080,IF(F24="Weekly",52,IF(F24="Bi-Weekly",26,IF(F24="Bi-Monthly",24,IF(F24="Monthly",12,1)))))))*IF(F24="Hourly",2080,IF(F24="Weekly",52,IF(F24="Bi-Weekly",26,IF(F24="Bi-Monthly",24,IF(F24="Monthly",12,"Error"))))),IF(J23="YTD Base + 2 Yr Prior Avg",((I18+J21+J22)/(F23+IF(E33=TRUE,F28,IF(F24="Hourly",2080,IF(F24="Weekly",52,IF(F24="Bi-Weekly",26,IF(F24="Bi-Monthly",24,IF(F24="Monthly",12,1))))))+IF(E34=TRUE,F29,IF(F24="Hourly",2080,IF(F24="Weekly",52,IF(F24="Bi-Weekly",26,IF(F24="Bi-Monthly",24,IF(F24="Monthly",12,1))))))))*(IF(F24="Hourly",2080,IF(F24="Weekly",52,IF(F24="Bi-Weekly",26,IF(F24="Bi-Monthly",24,IF(F24="Monthly",12,1)))))),IF(J23="2 Yr W2 Avg",((J15+J16)/2)))))))))))/1</f>
        <v>0</v>
      </c>
      <c r="K24" s="23">
        <f>IF(K23="YTD Gross",J17,IF(K23="YTD Gross + 1 Yr W2 Avg",((I17+J15)/(F23+IF(E33=TRUE,F28,IF(F24="Hourly",2080,IF(F24="Weekly",52,IF(F24="Bi-Weekly",26,IF(F24="Bi-Monthly",24,IF(F24="Monthly",12,1))))))))*IF(F24="Hourly",2080,IF(F24="Weekly",52,IF(F24="Bi-Weekly",26,IF(F24="Bi-Monthly",24,IF(F24="Monthly",12,1))))),IF(K23="YTD Gross + 2 Yr W2 Avg",((I17+J15+J16)/(F23+IF(E33=TRUE,F28,IF(F24="Hourly",2080,IF(F24="Weekly",52,IF(F24="Bi-Weekly",26,IF(F24="Bi-Monthly",24,IF(F24="Monthly",12,1))))))+IF(E34=TRUE,F29,IF(F24="Hourly",2080,IF(F24="Weekly",52,IF(F24="Bi-Weekly",26,IF(F24="Bi-Monthly",24,IF(F24="Monthly",12,1)))))))*IF(F24="Hourly",2080,IF(F24="Weekly",52,IF(F24="Bi-Weekly",26,IF(F24="Bi-Monthly",24,IF(F24="Monthly",12,1)))))),IF(K23="1 Yr Prior W2",J15,IF(K23="Hourly",J19,IF(K23="YTD Base",J18,IF(K23="Period Salary",J20,IF(K23="YTD Base + 1 Yr Prior Avg",(I18+J21)/(F23+IF(E33=TRUE,F28,IF(F24="Hourly",2080,IF(F24="Weekly",52,IF(F24="Bi-Weekly",26,IF(F24="Bi-Monthly",24,IF(F24="Monthly",12,1)))))))*IF(F24="Hourly",2080,IF(F24="Weekly",52,IF(F24="Bi-Weekly",26,IF(F24="Bi-Monthly",24,IF(F24="Monthly",12,"Error"))))),IF(K23="YTD Base + 2 Yr Prior Avg",((I18+J21+J22)/(F23+IF(E33=TRUE,F28,IF(F24="Hourly",2080,IF(F24="Weekly",52,IF(F24="Bi-Weekly",26,IF(F24="Bi-Monthly",24,IF(F24="Monthly",12,1))))))+IF(E34=TRUE,F29,IF(F24="Hourly",2080,IF(F24="Weekly",52,IF(F24="Bi-Weekly",26,IF(F24="Bi-Monthly",24,IF(F24="Monthly",12,1))))))))*(IF(F24="Hourly",2080,IF(F24="Weekly",52,IF(F24="Bi-Weekly",26,IF(F24="Bi-Monthly",24,IF(F24="Monthly",12,1)))))),IF(K23="2 Yr W2 Avg",((J15+J16)/2)))))))))))/12</f>
        <v>0</v>
      </c>
      <c r="L24" s="51"/>
      <c r="M24" s="18" t="s">
        <v>115</v>
      </c>
      <c r="N24" s="95" t="str">
        <f>IF(M31=TRUE,N27,IF(N22-N21=6,"Weekly",IF(AND(DAY(N21)=1,N22=EOMONTH(N21,0)),"Monthly",IF(N22-N21&gt;30,"Annually",IF(OR(AND(MONTH(N21)=2,AND(DAY(N21)=1,DAY(N22)=14)),AND(MONTH(N21)=2,DAY(N21)=15,OR(DAY(N22)=28,DAY(N22)=29))),"Check Bi-Weekly vs Bi-Monthly",IF(OR(N22-N21=13,N22-N21=12),"Bi-Weekly",IF(OR(N22-N21=14,N22-N21=15),"Bi-Monthly","Error")))))))</f>
        <v>Bi-Weekly</v>
      </c>
      <c r="P24" s="248" t="s">
        <v>116</v>
      </c>
      <c r="Q24" s="249"/>
      <c r="R24" s="22">
        <f>IF(R23="YTD Gross",R17,IF(R23="YTD Gross + 1 Yr W2 Avg",((Q17+R15)/(N23+IF(M33=TRUE,N28,IF(N24="Hourly",2080,IF(N24="Weekly",52,IF(N24="Bi-Weekly",26,IF(N24="Bi-Monthly",24,IF(N24="Monthly",12,1))))))))*IF(N24="Hourly",2080,IF(N24="Weekly",52,IF(N24="Bi-Weekly",26,IF(N24="Bi-Monthly",24,IF(N24="Monthly",12,1))))),IF(R23="YTD Gross + 2 Yr W2 Avg",((Q17+R15+R16)/(N23+IF(M33=TRUE,N28,IF(N24="Hourly",2080,IF(N24="Weekly",52,IF(N24="Bi-Weekly",26,IF(N24="Bi-Monthly",24,IF(N24="Monthly",12,1))))))+IF(M34=TRUE,N29,IF(N24="Hourly",2080,IF(N24="Weekly",52,IF(N24="Bi-Weekly",26,IF(N24="Bi-Monthly",24,IF(N24="Monthly",12,1)))))))*IF(N24="Hourly",2080,IF(N24="Weekly",52,IF(N24="Bi-Weekly",26,IF(N24="Bi-Monthly",24,IF(N24="Monthly",12,1)))))),IF(R23="1 Yr Prior W2",R15,IF(R23="Hourly",R19,IF(R23="YTD Base",R18,IF(R23="Period Salary",R20,IF(R23="YTD Base + 1 Yr Prior Avg",(Q18+R21)/(N23+IF(M33=TRUE,N28,IF(N24="Hourly",2080,IF(N24="Weekly",52,IF(N24="Bi-Weekly",26,IF(N24="Bi-Monthly",24,IF(N24="Monthly",12,1)))))))*IF(N24="Hourly",2080,IF(N24="Weekly",52,IF(N24="Bi-Weekly",26,IF(N24="Bi-Monthly",24,IF(N24="Monthly",12,"Error"))))),IF(R23="YTD Base + 2 Yr Prior Avg",((Q18+R21+R22)/(N23+IF(M33=TRUE,N28,IF(N24="Hourly",2080,IF(N24="Weekly",52,IF(N24="Bi-Weekly",26,IF(N24="Bi-Monthly",24,IF(N24="Monthly",12,1))))))+IF(M34=TRUE,N29,IF(N24="Hourly",2080,IF(N24="Weekly",52,IF(N24="Bi-Weekly",26,IF(N24="Bi-Monthly",24,IF(N24="Monthly",12,1))))))))*(IF(N24="Hourly",2080,IF(N24="Weekly",52,IF(N24="Bi-Weekly",26,IF(N24="Bi-Monthly",24,IF(N24="Monthly",12,1)))))),IF(R23="2 Yr W2 Avg",((R15+R16)/2)))))))))))/1</f>
        <v>0</v>
      </c>
      <c r="S24" s="23">
        <f>IF(S23="YTD Gross",R17,IF(S23="YTD Gross + 1 Yr W2 Avg",((Q17+R15)/(N23+IF(M33=TRUE,N28,IF(N24="Hourly",2080,IF(N24="Weekly",52,IF(N24="Bi-Weekly",26,IF(N24="Bi-Monthly",24,IF(N24="Monthly",12,1))))))))*IF(N24="Hourly",2080,IF(N24="Weekly",52,IF(N24="Bi-Weekly",26,IF(N24="Bi-Monthly",24,IF(N24="Monthly",12,1))))),IF(S23="YTD Gross + 2 Yr W2 Avg",((Q17+R15+R16)/(N23+IF(M33=TRUE,N28,IF(N24="Hourly",2080,IF(N24="Weekly",52,IF(N24="Bi-Weekly",26,IF(N24="Bi-Monthly",24,IF(N24="Monthly",12,1))))))+IF(M34=TRUE,N29,IF(N24="Hourly",2080,IF(N24="Weekly",52,IF(N24="Bi-Weekly",26,IF(N24="Bi-Monthly",24,IF(N24="Monthly",12,1)))))))*IF(N24="Hourly",2080,IF(N24="Weekly",52,IF(N24="Bi-Weekly",26,IF(N24="Bi-Monthly",24,IF(N24="Monthly",12,1)))))),IF(S23="1 Yr Prior W2",R15,IF(S23="Hourly",R19,IF(S23="YTD Base",R18,IF(S23="Period Salary",R20,IF(S23="YTD Base + 1 Yr Prior Avg",(Q18+R21)/(N23+IF(M33=TRUE,N28,IF(N24="Hourly",2080,IF(N24="Weekly",52,IF(N24="Bi-Weekly",26,IF(N24="Bi-Monthly",24,IF(N24="Monthly",12,1)))))))*IF(N24="Hourly",2080,IF(N24="Weekly",52,IF(N24="Bi-Weekly",26,IF(N24="Bi-Monthly",24,IF(N24="Monthly",12,"Error"))))),IF(S23="YTD Base + 2 Yr Prior Avg",((Q18+R21+R22)/(N23+IF(M33=TRUE,N28,IF(N24="Hourly",2080,IF(N24="Weekly",52,IF(N24="Bi-Weekly",26,IF(N24="Bi-Monthly",24,IF(N24="Monthly",12,1))))))+IF(M34=TRUE,N29,IF(N24="Hourly",2080,IF(N24="Weekly",52,IF(N24="Bi-Weekly",26,IF(N24="Bi-Monthly",24,IF(N24="Monthly",12,1))))))))*(IF(N24="Hourly",2080,IF(N24="Weekly",52,IF(N24="Bi-Weekly",26,IF(N24="Bi-Monthly",24,IF(N24="Monthly",12,1)))))),IF(S23="2 Yr W2 Avg",((R15+R16)/2)))))))))))/12</f>
        <v>0</v>
      </c>
      <c r="U24" s="18" t="s">
        <v>115</v>
      </c>
      <c r="V24" s="95" t="str">
        <f>IF(U31=TRUE,V27,IF(V22-V21=6,"Weekly",IF(AND(DAY(V21)=1,V22=EOMONTH(V21,0)),"Monthly",IF(V22-V21&gt;30,"Annually",IF(OR(AND(MONTH(V21)=2,AND(DAY(V21)=1,DAY(V22)=14)),AND(MONTH(V21)=2,DAY(V21)=15,OR(DAY(V22)=28,DAY(V22)=29))),"Check Bi-Weekly vs Bi-Monthly",IF(OR(V22-V21=13,V22-V21=12),"Bi-Weekly",IF(OR(V22-V21=14,V22-V21=15),"Bi-Monthly","Error")))))))</f>
        <v>Bi-Weekly</v>
      </c>
      <c r="X24" s="248" t="s">
        <v>116</v>
      </c>
      <c r="Y24" s="249"/>
      <c r="Z24" s="22">
        <f>IF(Z23="YTD Gross",Z17,IF(Z23="YTD Gross + 1 Yr W2 Avg",((Y17+Z15)/(V23+IF(U33=TRUE,V28,IF(V24="Hourly",2080,IF(V24="Weekly",52,IF(V24="Bi-Weekly",26,IF(V24="Bi-Monthly",24,IF(V24="Monthly",12,1))))))))*IF(V24="Hourly",2080,IF(V24="Weekly",52,IF(V24="Bi-Weekly",26,IF(V24="Bi-Monthly",24,IF(V24="Monthly",12,1))))),IF(Z23="YTD Gross + 2 Yr W2 Avg",((Y17+Z15+Z16)/(V23+IF(U33=TRUE,V28,IF(V24="Hourly",2080,IF(V24="Weekly",52,IF(V24="Bi-Weekly",26,IF(V24="Bi-Monthly",24,IF(V24="Monthly",12,1))))))+IF(U34=TRUE,V29,IF(V24="Hourly",2080,IF(V24="Weekly",52,IF(V24="Bi-Weekly",26,IF(V24="Bi-Monthly",24,IF(V24="Monthly",12,1)))))))*IF(V24="Hourly",2080,IF(V24="Weekly",52,IF(V24="Bi-Weekly",26,IF(V24="Bi-Monthly",24,IF(V24="Monthly",12,1)))))),IF(Z23="1 Yr Prior W2",Z15,IF(Z23="Hourly",Z19,IF(Z23="YTD Base",Z18,IF(Z23="Period Salary",Z20,IF(Z23="YTD Base + 1 Yr Prior Avg",(Y18+Z21)/(V23+IF(U33=TRUE,V28,IF(V24="Hourly",2080,IF(V24="Weekly",52,IF(V24="Bi-Weekly",26,IF(V24="Bi-Monthly",24,IF(V24="Monthly",12,1)))))))*IF(V24="Hourly",2080,IF(V24="Weekly",52,IF(V24="Bi-Weekly",26,IF(V24="Bi-Monthly",24,IF(V24="Monthly",12,"Error"))))),IF(Z23="YTD Base + 2 Yr Prior Avg",((Y18+Z21+Z22)/(V23+IF(U33=TRUE,V28,IF(V24="Hourly",2080,IF(V24="Weekly",52,IF(V24="Bi-Weekly",26,IF(V24="Bi-Monthly",24,IF(V24="Monthly",12,1))))))+IF(U34=TRUE,V29,IF(V24="Hourly",2080,IF(V24="Weekly",52,IF(V24="Bi-Weekly",26,IF(V24="Bi-Monthly",24,IF(V24="Monthly",12,1))))))))*(IF(V24="Hourly",2080,IF(V24="Weekly",52,IF(V24="Bi-Weekly",26,IF(V24="Bi-Monthly",24,IF(V24="Monthly",12,1)))))),IF(Z23="2 Yr W2 Avg",((Z15+Z16)/2)))))))))))/1</f>
        <v>0</v>
      </c>
      <c r="AA24" s="23">
        <f>IF(AA23="YTD Gross",Z17,IF(AA23="YTD Gross + 1 Yr W2 Avg",((Y17+Z15)/(V23+IF(U33=TRUE,V28,IF(V24="Hourly",2080,IF(V24="Weekly",52,IF(V24="Bi-Weekly",26,IF(V24="Bi-Monthly",24,IF(V24="Monthly",12,1))))))))*IF(V24="Hourly",2080,IF(V24="Weekly",52,IF(V24="Bi-Weekly",26,IF(V24="Bi-Monthly",24,IF(V24="Monthly",12,1))))),IF(AA23="YTD Gross + 2 Yr W2 Avg",((Y17+Z15+Z16)/(V23+IF(U33=TRUE,V28,IF(V24="Hourly",2080,IF(V24="Weekly",52,IF(V24="Bi-Weekly",26,IF(V24="Bi-Monthly",24,IF(V24="Monthly",12,1))))))+IF(U34=TRUE,V29,IF(V24="Hourly",2080,IF(V24="Weekly",52,IF(V24="Bi-Weekly",26,IF(V24="Bi-Monthly",24,IF(V24="Monthly",12,1)))))))*IF(V24="Hourly",2080,IF(V24="Weekly",52,IF(V24="Bi-Weekly",26,IF(V24="Bi-Monthly",24,IF(V24="Monthly",12,1)))))),IF(AA23="1 Yr Prior W2",Z15,IF(AA23="Hourly",Z19,IF(AA23="YTD Base",Z18,IF(AA23="Period Salary",Z20,IF(AA23="YTD Base + 1 Yr Prior Avg",(Y18+Z21)/(V23+IF(U33=TRUE,V28,IF(V24="Hourly",2080,IF(V24="Weekly",52,IF(V24="Bi-Weekly",26,IF(V24="Bi-Monthly",24,IF(V24="Monthly",12,1)))))))*IF(V24="Hourly",2080,IF(V24="Weekly",52,IF(V24="Bi-Weekly",26,IF(V24="Bi-Monthly",24,IF(V24="Monthly",12,"Error"))))),IF(AA23="YTD Base + 2 Yr Prior Avg",((Y18+Z21+Z22)/(V23+IF(U33=TRUE,V28,IF(V24="Hourly",2080,IF(V24="Weekly",52,IF(V24="Bi-Weekly",26,IF(V24="Bi-Monthly",24,IF(V24="Monthly",12,1))))))+IF(U34=TRUE,V29,IF(V24="Hourly",2080,IF(V24="Weekly",52,IF(V24="Bi-Weekly",26,IF(V24="Bi-Monthly",24,IF(V24="Monthly",12,1))))))))*(IF(V24="Hourly",2080,IF(V24="Weekly",52,IF(V24="Bi-Weekly",26,IF(V24="Bi-Monthly",24,IF(V24="Monthly",12,1)))))),IF(AA23="2 Yr W2 Avg",((Z15+Z16)/2)))))))))))/12</f>
        <v>0</v>
      </c>
      <c r="AC24" s="18" t="s">
        <v>115</v>
      </c>
      <c r="AD24" s="95" t="str">
        <f>IF(AC31=TRUE,AD27,IF(AD22-AD21=6,"Weekly",IF(AND(DAY(AD21)=1,AD22=EOMONTH(AD21,0)),"Monthly",IF(AD22-AD21&gt;30,"Annually",IF(OR(AND(MONTH(AD21)=2,AND(DAY(AD21)=1,DAY(AD22)=14)),AND(MONTH(AD21)=2,DAY(AD21)=15,OR(DAY(AD22)=28,DAY(AD22)=29))),"Check Bi-Weekly vs Bi-Monthly",IF(OR(AD22-AD21=13,AD22-AD21=12),"Bi-Weekly",IF(OR(AD22-AD21=14,AD22-AD21=15),"Bi-Monthly","Error")))))))</f>
        <v>Bi-Weekly</v>
      </c>
      <c r="AF24" s="248" t="s">
        <v>116</v>
      </c>
      <c r="AG24" s="249"/>
      <c r="AH24" s="22">
        <f>IF(AH23="YTD Gross",AH17,IF(AH23="YTD Gross + 1 Yr W2 Avg",((AG17+AH15)/(AD23+IF(AC33=TRUE,AD28,IF(AD24="Hourly",2080,IF(AD24="Weekly",52,IF(AD24="Bi-Weekly",26,IF(AD24="Bi-Monthly",24,IF(AD24="Monthly",12,1))))))))*IF(AD24="Hourly",2080,IF(AD24="Weekly",52,IF(AD24="Bi-Weekly",26,IF(AD24="Bi-Monthly",24,IF(AD24="Monthly",12,1))))),IF(AH23="YTD Gross + 2 Yr W2 Avg",((AG17+AH15+AH16)/(AD23+IF(AC33=TRUE,AD28,IF(AD24="Hourly",2080,IF(AD24="Weekly",52,IF(AD24="Bi-Weekly",26,IF(AD24="Bi-Monthly",24,IF(AD24="Monthly",12,1))))))+IF(AC34=TRUE,AD29,IF(AD24="Hourly",2080,IF(AD24="Weekly",52,IF(AD24="Bi-Weekly",26,IF(AD24="Bi-Monthly",24,IF(AD24="Monthly",12,1)))))))*IF(AD24="Hourly",2080,IF(AD24="Weekly",52,IF(AD24="Bi-Weekly",26,IF(AD24="Bi-Monthly",24,IF(AD24="Monthly",12,1)))))),IF(AH23="1 Yr Prior W2",AH15,IF(AH23="Hourly",AH19,IF(AH23="YTD Base",AH18,IF(AH23="Period Salary",AH20,IF(AH23="YTD Base + 1 Yr Prior Avg",(AG18+AH21)/(AD23+IF(AC33=TRUE,AD28,IF(AD24="Hourly",2080,IF(AD24="Weekly",52,IF(AD24="Bi-Weekly",26,IF(AD24="Bi-Monthly",24,IF(AD24="Monthly",12,1)))))))*IF(AD24="Hourly",2080,IF(AD24="Weekly",52,IF(AD24="Bi-Weekly",26,IF(AD24="Bi-Monthly",24,IF(AD24="Monthly",12,"Error"))))),IF(AH23="YTD Base + 2 Yr Prior Avg",((AG18+AH21+AH22)/(AD23+IF(AC33=TRUE,AD28,IF(AD24="Hourly",2080,IF(AD24="Weekly",52,IF(AD24="Bi-Weekly",26,IF(AD24="Bi-Monthly",24,IF(AD24="Monthly",12,1))))))+IF(AC34=TRUE,AD29,IF(AD24="Hourly",2080,IF(AD24="Weekly",52,IF(AD24="Bi-Weekly",26,IF(AD24="Bi-Monthly",24,IF(AD24="Monthly",12,1))))))))*(IF(AD24="Hourly",2080,IF(AD24="Weekly",52,IF(AD24="Bi-Weekly",26,IF(AD24="Bi-Monthly",24,IF(AD24="Monthly",12,1)))))),IF(AH23="2 Yr W2 Avg",((AH15+AH16)/2)))))))))))/1</f>
        <v>0</v>
      </c>
      <c r="AI24" s="23">
        <f>IF(AI23="YTD Gross",AH17,IF(AI23="YTD Gross + 1 Yr W2 Avg",((AG17+AH15)/(AD23+IF(AC33=TRUE,AD28,IF(AD24="Hourly",2080,IF(AD24="Weekly",52,IF(AD24="Bi-Weekly",26,IF(AD24="Bi-Monthly",24,IF(AD24="Monthly",12,1))))))))*IF(AD24="Hourly",2080,IF(AD24="Weekly",52,IF(AD24="Bi-Weekly",26,IF(AD24="Bi-Monthly",24,IF(AD24="Monthly",12,1))))),IF(AI23="YTD Gross + 2 Yr W2 Avg",((AG17+AH15+AH16)/(AD23+IF(AC33=TRUE,AD28,IF(AD24="Hourly",2080,IF(AD24="Weekly",52,IF(AD24="Bi-Weekly",26,IF(AD24="Bi-Monthly",24,IF(AD24="Monthly",12,1))))))+IF(AC34=TRUE,AD29,IF(AD24="Hourly",2080,IF(AD24="Weekly",52,IF(AD24="Bi-Weekly",26,IF(AD24="Bi-Monthly",24,IF(AD24="Monthly",12,1)))))))*IF(AD24="Hourly",2080,IF(AD24="Weekly",52,IF(AD24="Bi-Weekly",26,IF(AD24="Bi-Monthly",24,IF(AD24="Monthly",12,1)))))),IF(AI23="1 Yr Prior W2",AH15,IF(AI23="Hourly",AH19,IF(AI23="YTD Base",AH18,IF(AI23="Period Salary",AH20,IF(AI23="YTD Base + 1 Yr Prior Avg",(AG18+AH21)/(AD23+IF(AC33=TRUE,AD28,IF(AD24="Hourly",2080,IF(AD24="Weekly",52,IF(AD24="Bi-Weekly",26,IF(AD24="Bi-Monthly",24,IF(AD24="Monthly",12,1)))))))*IF(AD24="Hourly",2080,IF(AD24="Weekly",52,IF(AD24="Bi-Weekly",26,IF(AD24="Bi-Monthly",24,IF(AD24="Monthly",12,"Error"))))),IF(AI23="YTD Base + 2 Yr Prior Avg",((AG18+AH21+AH22)/(AD23+IF(AC33=TRUE,AD28,IF(AD24="Hourly",2080,IF(AD24="Weekly",52,IF(AD24="Bi-Weekly",26,IF(AD24="Bi-Monthly",24,IF(AD24="Monthly",12,1))))))+IF(AC34=TRUE,AD29,IF(AD24="Hourly",2080,IF(AD24="Weekly",52,IF(AD24="Bi-Weekly",26,IF(AD24="Bi-Monthly",24,IF(AD24="Monthly",12,1))))))))*(IF(AD24="Hourly",2080,IF(AD24="Weekly",52,IF(AD24="Bi-Weekly",26,IF(AD24="Bi-Monthly",24,IF(AD24="Monthly",12,1)))))),IF(AI23="2 Yr W2 Avg",((AH15+AH16)/2)))))))))))/12</f>
        <v>0</v>
      </c>
      <c r="AK24" s="18" t="s">
        <v>115</v>
      </c>
      <c r="AL24" s="95" t="str">
        <f>IF(AK31=TRUE,AL27,IF(AL22-AL21=6,"Weekly",IF(AND(DAY(AL21)=1,AL22=EOMONTH(AL21,0)),"Monthly",IF(AL22-AL21&gt;30,"Annually",IF(OR(AND(MONTH(AL21)=2,AND(DAY(AL21)=1,DAY(AL22)=14)),AND(MONTH(AL21)=2,DAY(AL21)=15,OR(DAY(AL22)=28,DAY(AL22)=29))),"Check Bi-Weekly vs Bi-Monthly",IF(OR(AL22-AL21=13,AL22-AL21=12),"Bi-Weekly",IF(OR(AL22-AL21=14,AL22-AL21=15),"Bi-Monthly","Error")))))))</f>
        <v>Bi-Weekly</v>
      </c>
      <c r="AN24" s="248" t="s">
        <v>116</v>
      </c>
      <c r="AO24" s="249"/>
      <c r="AP24" s="22">
        <f>IF(AP23="YTD Gross",AP17,IF(AP23="YTD Gross + 1 Yr W2 Avg",((AO17+AP15)/(AL23+IF(AK33=TRUE,AL28,IF(AL24="Hourly",2080,IF(AL24="Weekly",52,IF(AL24="Bi-Weekly",26,IF(AL24="Bi-Monthly",24,IF(AL24="Monthly",12,1))))))))*IF(AL24="Hourly",2080,IF(AL24="Weekly",52,IF(AL24="Bi-Weekly",26,IF(AL24="Bi-Monthly",24,IF(AL24="Monthly",12,1))))),IF(AP23="YTD Gross + 2 Yr W2 Avg",((AO17+AP15+AP16)/(AL23+IF(AK33=TRUE,AL28,IF(AL24="Hourly",2080,IF(AL24="Weekly",52,IF(AL24="Bi-Weekly",26,IF(AL24="Bi-Monthly",24,IF(AL24="Monthly",12,1))))))+IF(AK34=TRUE,AL29,IF(AL24="Hourly",2080,IF(AL24="Weekly",52,IF(AL24="Bi-Weekly",26,IF(AL24="Bi-Monthly",24,IF(AL24="Monthly",12,1)))))))*IF(AL24="Hourly",2080,IF(AL24="Weekly",52,IF(AL24="Bi-Weekly",26,IF(AL24="Bi-Monthly",24,IF(AL24="Monthly",12,1)))))),IF(AP23="1 Yr Prior W2",AP15,IF(AP23="Hourly",AP19,IF(AP23="YTD Base",AP18,IF(AP23="Period Salary",AP20,IF(AP23="YTD Base + 1 Yr Prior Avg",(AO18+AP21)/(AL23+IF(AK33=TRUE,AL28,IF(AL24="Hourly",2080,IF(AL24="Weekly",52,IF(AL24="Bi-Weekly",26,IF(AL24="Bi-Monthly",24,IF(AL24="Monthly",12,1)))))))*IF(AL24="Hourly",2080,IF(AL24="Weekly",52,IF(AL24="Bi-Weekly",26,IF(AL24="Bi-Monthly",24,IF(AL24="Monthly",12,"Error"))))),IF(AP23="YTD Base + 2 Yr Prior Avg",((AO18+AP21+AP22)/(AL23+IF(AK33=TRUE,AL28,IF(AL24="Hourly",2080,IF(AL24="Weekly",52,IF(AL24="Bi-Weekly",26,IF(AL24="Bi-Monthly",24,IF(AL24="Monthly",12,1))))))+IF(AK34=TRUE,AL29,IF(AL24="Hourly",2080,IF(AL24="Weekly",52,IF(AL24="Bi-Weekly",26,IF(AL24="Bi-Monthly",24,IF(AL24="Monthly",12,1))))))))*(IF(AL24="Hourly",2080,IF(AL24="Weekly",52,IF(AL24="Bi-Weekly",26,IF(AL24="Bi-Monthly",24,IF(AL24="Monthly",12,1)))))),IF(AP23="2 Yr W2 Avg",((AP15+AP16)/2)))))))))))/1</f>
        <v>0</v>
      </c>
      <c r="AQ24" s="23">
        <f>IF(AQ23="YTD Gross",AP17,IF(AQ23="YTD Gross + 1 Yr W2 Avg",((AO17+AP15)/(AL23+IF(AK33=TRUE,AL28,IF(AL24="Hourly",2080,IF(AL24="Weekly",52,IF(AL24="Bi-Weekly",26,IF(AL24="Bi-Monthly",24,IF(AL24="Monthly",12,1))))))))*IF(AL24="Hourly",2080,IF(AL24="Weekly",52,IF(AL24="Bi-Weekly",26,IF(AL24="Bi-Monthly",24,IF(AL24="Monthly",12,1))))),IF(AQ23="YTD Gross + 2 Yr W2 Avg",((AO17+AP15+AP16)/(AL23+IF(AK33=TRUE,AL28,IF(AL24="Hourly",2080,IF(AL24="Weekly",52,IF(AL24="Bi-Weekly",26,IF(AL24="Bi-Monthly",24,IF(AL24="Monthly",12,1))))))+IF(AK34=TRUE,AL29,IF(AL24="Hourly",2080,IF(AL24="Weekly",52,IF(AL24="Bi-Weekly",26,IF(AL24="Bi-Monthly",24,IF(AL24="Monthly",12,1)))))))*IF(AL24="Hourly",2080,IF(AL24="Weekly",52,IF(AL24="Bi-Weekly",26,IF(AL24="Bi-Monthly",24,IF(AL24="Monthly",12,1)))))),IF(AQ23="1 Yr Prior W2",AP15,IF(AQ23="Hourly",AP19,IF(AQ23="YTD Base",AP18,IF(AQ23="Period Salary",AP20,IF(AQ23="YTD Base + 1 Yr Prior Avg",(AO18+AP21)/(AL23+IF(AK33=TRUE,AL28,IF(AL24="Hourly",2080,IF(AL24="Weekly",52,IF(AL24="Bi-Weekly",26,IF(AL24="Bi-Monthly",24,IF(AL24="Monthly",12,1)))))))*IF(AL24="Hourly",2080,IF(AL24="Weekly",52,IF(AL24="Bi-Weekly",26,IF(AL24="Bi-Monthly",24,IF(AL24="Monthly",12,"Error"))))),IF(AQ23="YTD Base + 2 Yr Prior Avg",((AO18+AP21+AP22)/(AL23+IF(AK33=TRUE,AL28,IF(AL24="Hourly",2080,IF(AL24="Weekly",52,IF(AL24="Bi-Weekly",26,IF(AL24="Bi-Monthly",24,IF(AL24="Monthly",12,1))))))+IF(AK34=TRUE,AL29,IF(AL24="Hourly",2080,IF(AL24="Weekly",52,IF(AL24="Bi-Weekly",26,IF(AL24="Bi-Monthly",24,IF(AL24="Monthly",12,1))))))))*(IF(AL24="Hourly",2080,IF(AL24="Weekly",52,IF(AL24="Bi-Weekly",26,IF(AL24="Bi-Monthly",24,IF(AL24="Monthly",12,1)))))),IF(AQ23="2 Yr W2 Avg",((AP15+AP16)/2)))))))))))/12</f>
        <v>0</v>
      </c>
    </row>
    <row r="25" spans="1:43" ht="18" customHeight="1" thickBot="1">
      <c r="A25" s="129"/>
      <c r="B25" s="130"/>
      <c r="C25" s="105"/>
      <c r="E25" s="10">
        <f ca="1">DATE(YEAR(TODAY()),12,31)</f>
        <v>45291</v>
      </c>
      <c r="F25" s="11">
        <f>F22-F21</f>
        <v>13</v>
      </c>
      <c r="G25" s="9"/>
      <c r="I25" s="38"/>
      <c r="J25" s="38"/>
      <c r="K25" s="118"/>
      <c r="L25" s="8"/>
      <c r="M25" s="117">
        <f ca="1">DATE(YEAR(TODAY()),12,31)</f>
        <v>45291</v>
      </c>
      <c r="N25" s="11">
        <f>N22-N21</f>
        <v>13</v>
      </c>
      <c r="O25" s="9"/>
      <c r="Q25" s="38"/>
      <c r="R25" s="38"/>
      <c r="S25" s="118"/>
      <c r="U25" s="10">
        <f ca="1">DATE(YEAR(TODAY()),12,31)</f>
        <v>45291</v>
      </c>
      <c r="V25" s="11">
        <f>V22-V21</f>
        <v>13</v>
      </c>
      <c r="W25" s="9"/>
      <c r="Y25" s="38"/>
      <c r="Z25" s="38"/>
      <c r="AA25" s="39"/>
      <c r="AC25" s="10">
        <f ca="1">DATE(YEAR(TODAY()),12,31)</f>
        <v>45291</v>
      </c>
      <c r="AD25" s="11">
        <f>AD22-AD21</f>
        <v>13</v>
      </c>
      <c r="AE25" s="9"/>
      <c r="AG25" s="38"/>
      <c r="AH25" s="38"/>
      <c r="AI25" s="39"/>
      <c r="AK25" s="10">
        <f ca="1">DATE(YEAR(TODAY()),12,31)</f>
        <v>45291</v>
      </c>
      <c r="AL25" s="11">
        <f>AL22-AL21</f>
        <v>13</v>
      </c>
      <c r="AM25" s="9"/>
      <c r="AO25" s="38"/>
      <c r="AP25" s="38"/>
      <c r="AQ25" s="39"/>
    </row>
    <row r="26" spans="1:43" ht="19.5" thickBot="1">
      <c r="A26" s="131"/>
      <c r="B26" s="132"/>
      <c r="C26" s="105"/>
      <c r="E26" s="234" t="s">
        <v>117</v>
      </c>
      <c r="F26" s="235"/>
      <c r="G26" s="5"/>
      <c r="H26" s="259" t="s">
        <v>118</v>
      </c>
      <c r="I26" s="260"/>
      <c r="J26" s="260"/>
      <c r="K26" s="261"/>
      <c r="L26" s="51"/>
      <c r="M26" s="234" t="s">
        <v>117</v>
      </c>
      <c r="N26" s="235"/>
      <c r="O26" s="5"/>
      <c r="P26" s="259" t="s">
        <v>118</v>
      </c>
      <c r="Q26" s="260"/>
      <c r="R26" s="260"/>
      <c r="S26" s="261"/>
      <c r="U26" s="234" t="s">
        <v>117</v>
      </c>
      <c r="V26" s="235"/>
      <c r="W26" s="5"/>
      <c r="X26" s="259" t="s">
        <v>118</v>
      </c>
      <c r="Y26" s="260"/>
      <c r="Z26" s="260"/>
      <c r="AA26" s="261"/>
      <c r="AC26" s="234" t="s">
        <v>117</v>
      </c>
      <c r="AD26" s="235"/>
      <c r="AE26" s="5"/>
      <c r="AF26" s="259" t="s">
        <v>118</v>
      </c>
      <c r="AG26" s="260"/>
      <c r="AH26" s="260"/>
      <c r="AI26" s="261"/>
      <c r="AK26" s="234" t="s">
        <v>117</v>
      </c>
      <c r="AL26" s="235"/>
      <c r="AM26" s="5"/>
      <c r="AN26" s="259" t="s">
        <v>118</v>
      </c>
      <c r="AO26" s="260"/>
      <c r="AP26" s="260"/>
      <c r="AQ26" s="261"/>
    </row>
    <row r="27" spans="1:43" ht="15.75" customHeight="1" thickTop="1" thickBot="1">
      <c r="A27" s="110">
        <f>SUM(A16:A26)</f>
        <v>0</v>
      </c>
      <c r="B27" s="111">
        <f>SUM(B16:B26)</f>
        <v>0</v>
      </c>
      <c r="C27" s="108"/>
      <c r="E27" s="16" t="s">
        <v>115</v>
      </c>
      <c r="F27" s="37" t="s">
        <v>119</v>
      </c>
      <c r="G27" s="4"/>
      <c r="H27" s="15" t="s">
        <v>120</v>
      </c>
      <c r="I27" s="139"/>
      <c r="J27" s="75">
        <f>I27/F23*(IF(F24="Hourly",2080,IF(F24="Weekly",52,IF(F24="Bi-Weekly",26,IF(F24="Bi-Monthly",24,IF(F24="Monthly",12))))))</f>
        <v>0</v>
      </c>
      <c r="K27" s="76">
        <f>J27/12</f>
        <v>0</v>
      </c>
      <c r="L27" s="51"/>
      <c r="M27" s="16" t="s">
        <v>115</v>
      </c>
      <c r="N27" s="37" t="s">
        <v>150</v>
      </c>
      <c r="O27" s="4"/>
      <c r="P27" s="15" t="s">
        <v>120</v>
      </c>
      <c r="Q27" s="139"/>
      <c r="R27" s="75">
        <f>Q27/N23*(IF(N24="Hourly",2080,IF(N24="Weekly",52,IF(N24="Bi-Weekly",26,IF(N24="Bi-Monthly",24,IF(N24="Monthly",12))))))</f>
        <v>0</v>
      </c>
      <c r="S27" s="76">
        <f>R27/12</f>
        <v>0</v>
      </c>
      <c r="U27" s="16" t="s">
        <v>115</v>
      </c>
      <c r="V27" s="37" t="s">
        <v>150</v>
      </c>
      <c r="W27" s="4"/>
      <c r="X27" s="15" t="s">
        <v>120</v>
      </c>
      <c r="Y27" s="139"/>
      <c r="Z27" s="75">
        <f>Y27/V23*(IF(V24="Hourly",2080,IF(V24="Weekly",52,IF(V24="Bi-Weekly",26,IF(V24="Bi-Monthly",24,IF(V24="Monthly",12))))))</f>
        <v>0</v>
      </c>
      <c r="AA27" s="76">
        <f>Z27/12</f>
        <v>0</v>
      </c>
      <c r="AC27" s="16" t="s">
        <v>115</v>
      </c>
      <c r="AD27" s="37" t="s">
        <v>150</v>
      </c>
      <c r="AE27" s="4"/>
      <c r="AF27" s="15" t="s">
        <v>120</v>
      </c>
      <c r="AG27" s="139"/>
      <c r="AH27" s="75">
        <f>AG27/AD23*(IF(AD24="Hourly",2080,IF(AD24="Weekly",52,IF(AD24="Bi-Weekly",26,IF(AD24="Bi-Monthly",24,IF(AD24="Monthly",12))))))</f>
        <v>0</v>
      </c>
      <c r="AI27" s="76">
        <f>AH27/12</f>
        <v>0</v>
      </c>
      <c r="AK27" s="16" t="s">
        <v>115</v>
      </c>
      <c r="AL27" s="37" t="s">
        <v>150</v>
      </c>
      <c r="AM27" s="4"/>
      <c r="AN27" s="15" t="s">
        <v>120</v>
      </c>
      <c r="AO27" s="139"/>
      <c r="AP27" s="75">
        <f>AO27/AL23*(IF(AL24="Hourly",2080,IF(AL24="Weekly",52,IF(AL24="Bi-Weekly",26,IF(AL24="Bi-Monthly",24,IF(AL24="Monthly",12))))))</f>
        <v>0</v>
      </c>
      <c r="AQ27" s="76">
        <f>AP27/12</f>
        <v>0</v>
      </c>
    </row>
    <row r="28" spans="1:43" ht="17.25" customHeight="1">
      <c r="A28" s="103"/>
      <c r="B28" s="104"/>
      <c r="C28" s="105"/>
      <c r="E28" s="21" t="s">
        <v>121</v>
      </c>
      <c r="F28" s="147">
        <v>12</v>
      </c>
      <c r="G28" s="4"/>
      <c r="H28" s="52" t="s">
        <v>122</v>
      </c>
      <c r="I28" s="138"/>
      <c r="J28" s="79">
        <f>I28</f>
        <v>0</v>
      </c>
      <c r="K28" s="74">
        <f>J28/12</f>
        <v>0</v>
      </c>
      <c r="L28" s="51"/>
      <c r="M28" s="21" t="s">
        <v>121</v>
      </c>
      <c r="N28" s="147">
        <v>12</v>
      </c>
      <c r="O28" s="4"/>
      <c r="P28" s="52" t="s">
        <v>122</v>
      </c>
      <c r="Q28" s="138"/>
      <c r="R28" s="79">
        <f>Q28</f>
        <v>0</v>
      </c>
      <c r="S28" s="74">
        <f>R28/12</f>
        <v>0</v>
      </c>
      <c r="U28" s="21" t="s">
        <v>121</v>
      </c>
      <c r="V28" s="147">
        <v>12</v>
      </c>
      <c r="W28" s="4"/>
      <c r="X28" s="52" t="s">
        <v>122</v>
      </c>
      <c r="Y28" s="138"/>
      <c r="Z28" s="79">
        <f>Y28</f>
        <v>0</v>
      </c>
      <c r="AA28" s="74">
        <f>Z28/12</f>
        <v>0</v>
      </c>
      <c r="AC28" s="21" t="s">
        <v>121</v>
      </c>
      <c r="AD28" s="147">
        <v>12</v>
      </c>
      <c r="AE28" s="4"/>
      <c r="AF28" s="52" t="s">
        <v>122</v>
      </c>
      <c r="AG28" s="138"/>
      <c r="AH28" s="79">
        <f>AG28</f>
        <v>0</v>
      </c>
      <c r="AI28" s="74">
        <f>AH28/12</f>
        <v>0</v>
      </c>
      <c r="AK28" s="21" t="s">
        <v>121</v>
      </c>
      <c r="AL28" s="147">
        <v>12</v>
      </c>
      <c r="AM28" s="4"/>
      <c r="AN28" s="52" t="s">
        <v>122</v>
      </c>
      <c r="AO28" s="138"/>
      <c r="AP28" s="79">
        <f>AO28</f>
        <v>0</v>
      </c>
      <c r="AQ28" s="74">
        <f>AP28/12</f>
        <v>0</v>
      </c>
    </row>
    <row r="29" spans="1:43" ht="17.25" customHeight="1" thickBot="1">
      <c r="A29" s="103"/>
      <c r="B29" s="104"/>
      <c r="C29" s="105"/>
      <c r="E29" s="29" t="s">
        <v>123</v>
      </c>
      <c r="F29" s="148">
        <v>12</v>
      </c>
      <c r="G29" s="4"/>
      <c r="H29" s="15" t="s">
        <v>124</v>
      </c>
      <c r="I29" s="139"/>
      <c r="J29" s="75">
        <f>I29</f>
        <v>0</v>
      </c>
      <c r="K29" s="76">
        <f>J29/12</f>
        <v>0</v>
      </c>
      <c r="L29" s="51"/>
      <c r="M29" s="29" t="s">
        <v>123</v>
      </c>
      <c r="N29" s="148">
        <v>12</v>
      </c>
      <c r="O29" s="4"/>
      <c r="P29" s="15" t="s">
        <v>124</v>
      </c>
      <c r="Q29" s="139"/>
      <c r="R29" s="75">
        <f>Q29</f>
        <v>0</v>
      </c>
      <c r="S29" s="76">
        <f>R29/12</f>
        <v>0</v>
      </c>
      <c r="U29" s="29" t="s">
        <v>123</v>
      </c>
      <c r="V29" s="148">
        <v>12</v>
      </c>
      <c r="W29" s="4"/>
      <c r="X29" s="15" t="s">
        <v>124</v>
      </c>
      <c r="Y29" s="139"/>
      <c r="Z29" s="75">
        <f>Y29</f>
        <v>0</v>
      </c>
      <c r="AA29" s="76">
        <f>Z29/12</f>
        <v>0</v>
      </c>
      <c r="AC29" s="29" t="s">
        <v>123</v>
      </c>
      <c r="AD29" s="148">
        <v>12</v>
      </c>
      <c r="AE29" s="4"/>
      <c r="AF29" s="15" t="s">
        <v>124</v>
      </c>
      <c r="AG29" s="139"/>
      <c r="AH29" s="75">
        <f>AG29</f>
        <v>0</v>
      </c>
      <c r="AI29" s="76">
        <f>AH29/12</f>
        <v>0</v>
      </c>
      <c r="AK29" s="29" t="s">
        <v>123</v>
      </c>
      <c r="AL29" s="148">
        <v>12</v>
      </c>
      <c r="AM29" s="4"/>
      <c r="AN29" s="15" t="s">
        <v>124</v>
      </c>
      <c r="AO29" s="139"/>
      <c r="AP29" s="75">
        <f>AO29</f>
        <v>0</v>
      </c>
      <c r="AQ29" s="76">
        <f>AP29/12</f>
        <v>0</v>
      </c>
    </row>
    <row r="30" spans="1:43" ht="15.75" customHeight="1">
      <c r="A30" s="103"/>
      <c r="B30" s="104"/>
      <c r="C30" s="105"/>
      <c r="E30" s="262" t="s">
        <v>125</v>
      </c>
      <c r="F30" s="263"/>
      <c r="G30" s="4"/>
      <c r="H30" s="52" t="s">
        <v>126</v>
      </c>
      <c r="I30" s="138"/>
      <c r="J30" s="79">
        <f>I30</f>
        <v>0</v>
      </c>
      <c r="K30" s="74">
        <f>J30/12</f>
        <v>0</v>
      </c>
      <c r="L30" s="51"/>
      <c r="M30" s="116" t="s">
        <v>125</v>
      </c>
      <c r="O30" s="4"/>
      <c r="P30" s="52" t="s">
        <v>126</v>
      </c>
      <c r="Q30" s="138"/>
      <c r="R30" s="79">
        <f>Q30</f>
        <v>0</v>
      </c>
      <c r="S30" s="74">
        <f>R30/12</f>
        <v>0</v>
      </c>
      <c r="U30" s="26" t="s">
        <v>125</v>
      </c>
      <c r="W30" s="4"/>
      <c r="X30" s="52" t="s">
        <v>126</v>
      </c>
      <c r="Y30" s="138"/>
      <c r="Z30" s="79">
        <f>Y30</f>
        <v>0</v>
      </c>
      <c r="AA30" s="74">
        <f>Z30/12</f>
        <v>0</v>
      </c>
      <c r="AC30" s="26" t="s">
        <v>125</v>
      </c>
      <c r="AE30" s="4"/>
      <c r="AF30" s="52" t="s">
        <v>126</v>
      </c>
      <c r="AG30" s="138"/>
      <c r="AH30" s="79">
        <f>AG30</f>
        <v>0</v>
      </c>
      <c r="AI30" s="74">
        <f>AH30/12</f>
        <v>0</v>
      </c>
      <c r="AK30" s="26" t="s">
        <v>125</v>
      </c>
      <c r="AM30" s="4"/>
      <c r="AN30" s="52" t="s">
        <v>126</v>
      </c>
      <c r="AO30" s="138"/>
      <c r="AP30" s="79">
        <f>AO30</f>
        <v>0</v>
      </c>
      <c r="AQ30" s="74">
        <f>AP30/12</f>
        <v>0</v>
      </c>
    </row>
    <row r="31" spans="1:43" ht="15.75" customHeight="1">
      <c r="A31" s="103"/>
      <c r="B31" s="104"/>
      <c r="C31" s="105"/>
      <c r="E31" s="145" t="b">
        <v>0</v>
      </c>
      <c r="F31" s="146" t="b">
        <v>0</v>
      </c>
      <c r="G31" s="4"/>
      <c r="H31" s="17" t="s">
        <v>127</v>
      </c>
      <c r="I31" s="140"/>
      <c r="J31" s="141"/>
      <c r="K31" s="78">
        <f>J31/12</f>
        <v>0</v>
      </c>
      <c r="L31" s="51"/>
      <c r="M31" s="146" t="b">
        <v>0</v>
      </c>
      <c r="N31" s="146" t="b">
        <v>0</v>
      </c>
      <c r="O31" s="4"/>
      <c r="P31" s="17" t="s">
        <v>127</v>
      </c>
      <c r="Q31" s="140"/>
      <c r="R31" s="141"/>
      <c r="S31" s="78">
        <f>R31/12</f>
        <v>0</v>
      </c>
      <c r="U31" s="145" t="b">
        <v>0</v>
      </c>
      <c r="V31" s="146" t="b">
        <v>0</v>
      </c>
      <c r="W31" s="4"/>
      <c r="X31" s="17" t="s">
        <v>127</v>
      </c>
      <c r="Y31" s="140"/>
      <c r="Z31" s="141"/>
      <c r="AA31" s="78">
        <f>Z31/12</f>
        <v>0</v>
      </c>
      <c r="AC31" s="145" t="b">
        <v>0</v>
      </c>
      <c r="AD31" s="146" t="b">
        <v>0</v>
      </c>
      <c r="AE31" s="4"/>
      <c r="AF31" s="17" t="s">
        <v>127</v>
      </c>
      <c r="AG31" s="140"/>
      <c r="AH31" s="141"/>
      <c r="AI31" s="78">
        <f>AH31/12</f>
        <v>0</v>
      </c>
      <c r="AK31" s="145" t="b">
        <v>0</v>
      </c>
      <c r="AL31" s="146" t="b">
        <v>0</v>
      </c>
      <c r="AM31" s="4"/>
      <c r="AN31" s="17" t="s">
        <v>127</v>
      </c>
      <c r="AO31" s="140"/>
      <c r="AP31" s="141"/>
      <c r="AQ31" s="78">
        <f>AP31/12</f>
        <v>0</v>
      </c>
    </row>
    <row r="32" spans="1:43" ht="15.75" customHeight="1">
      <c r="A32" s="103"/>
      <c r="B32" s="104"/>
      <c r="C32" s="105"/>
      <c r="E32" s="145" t="b">
        <v>0</v>
      </c>
      <c r="F32" s="146" t="b">
        <v>0</v>
      </c>
      <c r="G32" s="4"/>
      <c r="H32" s="246" t="s">
        <v>128</v>
      </c>
      <c r="I32" s="247"/>
      <c r="J32" s="45" t="s">
        <v>129</v>
      </c>
      <c r="K32" s="85" t="s">
        <v>114</v>
      </c>
      <c r="L32" s="51"/>
      <c r="M32" s="146" t="b">
        <v>0</v>
      </c>
      <c r="N32" s="146" t="b">
        <v>0</v>
      </c>
      <c r="O32" s="4"/>
      <c r="P32" s="246" t="s">
        <v>128</v>
      </c>
      <c r="Q32" s="247"/>
      <c r="R32" s="45" t="s">
        <v>129</v>
      </c>
      <c r="S32" s="85" t="s">
        <v>114</v>
      </c>
      <c r="U32" s="145" t="b">
        <v>0</v>
      </c>
      <c r="V32" s="146" t="b">
        <v>0</v>
      </c>
      <c r="W32" s="4"/>
      <c r="X32" s="246" t="s">
        <v>128</v>
      </c>
      <c r="Y32" s="247"/>
      <c r="Z32" s="45" t="s">
        <v>114</v>
      </c>
      <c r="AA32" s="85" t="s">
        <v>114</v>
      </c>
      <c r="AC32" s="145" t="b">
        <v>0</v>
      </c>
      <c r="AD32" s="146" t="b">
        <v>0</v>
      </c>
      <c r="AE32" s="4"/>
      <c r="AF32" s="246" t="s">
        <v>128</v>
      </c>
      <c r="AG32" s="247"/>
      <c r="AH32" s="45" t="s">
        <v>114</v>
      </c>
      <c r="AI32" s="85" t="s">
        <v>114</v>
      </c>
      <c r="AK32" s="145" t="b">
        <v>0</v>
      </c>
      <c r="AL32" s="146" t="b">
        <v>0</v>
      </c>
      <c r="AM32" s="4"/>
      <c r="AN32" s="246" t="s">
        <v>128</v>
      </c>
      <c r="AO32" s="247"/>
      <c r="AP32" s="45" t="s">
        <v>114</v>
      </c>
      <c r="AQ32" s="85" t="s">
        <v>129</v>
      </c>
    </row>
    <row r="33" spans="1:43" ht="18.75" customHeight="1" thickBot="1">
      <c r="A33" s="103"/>
      <c r="B33" s="104"/>
      <c r="C33" s="105"/>
      <c r="E33" s="145" t="b">
        <v>0</v>
      </c>
      <c r="F33" s="146" t="b">
        <v>0</v>
      </c>
      <c r="G33" s="4"/>
      <c r="H33" s="248" t="s">
        <v>116</v>
      </c>
      <c r="I33" s="249"/>
      <c r="J33" s="22">
        <f>IF(J32="YTD Avg",J27,IF(J32="YTD + 1 Year AVG",((I27+J29)/(F23+IF(E33=TRUE,F28,IF(F24="Weekly",52,IF(F24="Bi-Weekly",26,IF(F24="Bi-Monthly",24,IF(F24="Monthly",12,1))))))*IF(F24="Weekly",52,IF(F24="Bi-Weekly",26,IF(F24="Bi-Monthly",24,IF(F24="Monthly",12,1))))),IF(J32="YTD + 2 Year Avg",((I27+J29+J30)/(F23+IF(E33=TRUE,F28,IF(F24="Weekly",52,IF(F24="Bi-Weekly",26,IF(F24="Bi-Monthly",24,IF(F24="Monthly",12,1)))))+IF(E34=TRUE,F29,IF(F24="Weekly",52,IF(F24="Bi-Weekly",26,IF(F24="Bi-Monthly",24,IF(F24="Monthly",12,1))))))*IF(F24="Weekly",52,IF(F24="Bi-Weekly",26,IF(F24="Bi-Monthly",24,IF(F24="Monthly",12,1))))),IF(J32="Lump Sum",J28,IF(J32="Lump + YTD Avg",J28+J27,IF(J32="Lump + YTD + 1 Yr Prior",J27+J29+J28,IF(J32="Lump + YTD + 2 Yr Prior",J27+J28+J30,IF(J32="2 Year Avg",AVERAGE(J29:J30),IF(J32="Freetyping", J31,0)))))))))</f>
        <v>0</v>
      </c>
      <c r="K33" s="23">
        <f>IF(K32="YTD Avg",J27,IF(K32="YTD + 1 Year AVG",((I27+J29)/(F23+IF(E33=TRUE,F28,IF(F24="Weekly",52,IF(F24="Bi-Weekly",26,IF(F24="Bi-Monthly",24,IF(F24="Monthly",12,1))))))*IF(F24="Weekly",52,IF(F24="Bi-Weekly",26,IF(F24="Bi-Monthly",24,IF(F24="Monthly",12,1))))),IF(K32="YTD + 2 Year Avg",((I27+J29+J30)/(F23+IF(E33=TRUE,F28,IF(F24="Weekly",52,IF(F24="Bi-Weekly",26,IF(F24="Bi-Monthly",24,IF(F24="Monthly",12,"Error")))))+IF(E34=TRUE,F29,IF(F24="Weekly",52,IF(F24="Bi-Weekly",26,IF(F24="Bi-Monthly",24,IF(F24="Monthly",12,1))))))*IF(F24="Weekly",52,IF(F24="Bi-Weekly",26,IF(F24="Bi-Monthly",24,IF(F24="Monthly",12,1))))),IF(K32="Lump Sum",J28,IF(K32="Lump + YTD Avg",J28+J27,IF(K32="Lump + YTD + 1 Yr Prior",(J27+J29+J28)/2,IF(K32="Lump + YTD + 2 Yr Prior",(J27+J28+J30)/3,IF(K32="2 Year Avg",AVERAGE(J29:J30),IF(K32="Freetyping",J31,0)))))))))/12</f>
        <v>0</v>
      </c>
      <c r="L33" s="51"/>
      <c r="M33" s="146" t="b">
        <v>0</v>
      </c>
      <c r="N33" s="146" t="b">
        <v>0</v>
      </c>
      <c r="O33" s="4"/>
      <c r="P33" s="248" t="s">
        <v>116</v>
      </c>
      <c r="Q33" s="249"/>
      <c r="R33" s="22">
        <f>IF(R32="YTD Avg",R27,IF(R32="YTD + 1 Year AVG",((Q27+R29)/(N23+IF(M33=TRUE,N28,IF(N24="Weekly",52,IF(N24="Bi-Weekly",26,IF(N24="Bi-Monthly",24,IF(N24="Monthly",12,1))))))*IF(N24="Weekly",52,IF(N24="Bi-Weekly",26,IF(N24="Bi-Monthly",24,IF(N24="Monthly",12,1))))),IF(R32="YTD + 2 Year Avg",((Q27+R29+R30)/(N23+IF(M33=TRUE,N28,IF(N24="Weekly",52,IF(N24="Bi-Weekly",26,IF(N24="Bi-Monthly",24,IF(N24="Monthly",12,1)))))+IF(M34=TRUE,N29,IF(N24="Weekly",52,IF(N24="Bi-Weekly",26,IF(N24="Bi-Monthly",24,IF(N24="Monthly",12,1))))))*IF(N24="Weekly",52,IF(N24="Bi-Weekly",26,IF(N24="Bi-Monthly",24,IF(N24="Monthly",12,1))))),IF(R32="Lump Sum",R28,IF(R32="Lump + YTD Avg",R28+R27,IF(R32="Lump + YTD + 1 Yr Prior",R27+R29+R28,IF(R32="Lump + YTD + 2 Yr Prior",R27+R28+R30,IF(R32="2 Year Avg",AVERAGE(R29:R30),IF(R32="Freetyping", R31,0)))))))))</f>
        <v>0</v>
      </c>
      <c r="S33" s="23">
        <f>IF(S32="YTD Avg",R27,IF(S32="YTD + 1 Year AVG",((Q27+R29)/(N23+IF(M33=TRUE,N28,IF(N24="Weekly",52,IF(N24="Bi-Weekly",26,IF(N24="Bi-Monthly",24,IF(N24="Monthly",12,1))))))*IF(N24="Weekly",52,IF(N24="Bi-Weekly",26,IF(N24="Bi-Monthly",24,IF(N24="Monthly",12,1))))),IF(S32="YTD + 2 Year Avg",((Q27+R29+R30)/(N23+IF(M33=TRUE,N28,IF(N24="Weekly",52,IF(N24="Bi-Weekly",26,IF(N24="Bi-Monthly",24,IF(N24="Monthly",12,"Error")))))+IF(M34=TRUE,N29,IF(N24="Weekly",52,IF(N24="Bi-Weekly",26,IF(N24="Bi-Monthly",24,IF(N24="Monthly",12,1))))))*IF(N24="Weekly",52,IF(N24="Bi-Weekly",26,IF(N24="Bi-Monthly",24,IF(N24="Monthly",12,1))))),IF(S32="Lump Sum",R28,IF(S32="Lump + YTD Avg",R28+R27,IF(S32="Lump + YTD + 1 Yr Prior",(R27+R29+R28)/2,IF(S32="Lump + YTD + 2 Yr Prior",(R27+R28+R30)/3,IF(S32="2 Year Avg",AVERAGE(R29:R30),IF(S32="Freetyping",R31,0)))))))))/12</f>
        <v>0</v>
      </c>
      <c r="U33" s="145" t="b">
        <v>0</v>
      </c>
      <c r="V33" s="146" t="b">
        <v>0</v>
      </c>
      <c r="W33" s="4"/>
      <c r="X33" s="248" t="s">
        <v>116</v>
      </c>
      <c r="Y33" s="249"/>
      <c r="Z33" s="22">
        <f>IF(Z32="YTD Avg",Z27,IF(Z32="YTD + 1 Year AVG",((Y27+Z29)/(V23+IF(U33=TRUE,V28,IF(V24="Weekly",52,IF(V24="Bi-Weekly",26,IF(V24="Bi-Monthly",24,IF(V24="Monthly",12,1))))))*IF(V24="Weekly",52,IF(V24="Bi-Weekly",26,IF(V24="Bi-Monthly",24,IF(V24="Monthly",12,1))))),IF(Z32="YTD + 2 Year Avg",((Y27+Z29+Z30)/(V23+IF(U33=TRUE,V28,IF(V24="Weekly",52,IF(V24="Bi-Weekly",26,IF(V24="Bi-Monthly",24,IF(V24="Monthly",12,1)))))+IF(U34=TRUE,V29,IF(V24="Weekly",52,IF(V24="Bi-Weekly",26,IF(V24="Bi-Monthly",24,IF(V24="Monthly",12,1))))))*IF(V24="Weekly",52,IF(V24="Bi-Weekly",26,IF(V24="Bi-Monthly",24,IF(V24="Monthly",12,1))))),IF(Z32="Lump Sum",Z28,IF(Z32="Lump + YTD Avg",Z28+Z27,IF(Z32="Lump + YTD + 1 Yr Prior",Z27+Z29+Z28,IF(Z32="Lump + YTD + 2 Yr Prior",Z27+Z28+Z30,IF(Z32="2 Year Avg",AVERAGE(Z29:Z30),IF(Z32="Freetyping", Z31,0)))))))))</f>
        <v>0</v>
      </c>
      <c r="AA33" s="23">
        <f>IF(AA32="YTD Avg",Z27,IF(AA32="YTD + 1 Year AVG",((Y27+Z29)/(V23+IF(U33=TRUE,V28,IF(V24="Weekly",52,IF(V24="Bi-Weekly",26,IF(V24="Bi-Monthly",24,IF(V24="Monthly",12,1))))))*IF(V24="Weekly",52,IF(V24="Bi-Weekly",26,IF(V24="Bi-Monthly",24,IF(V24="Monthly",12,1))))),IF(AA32="YTD + 2 Year Avg",((Y27+Z29+Z30)/(V23+IF(U33=TRUE,V28,IF(V24="Weekly",52,IF(V24="Bi-Weekly",26,IF(V24="Bi-Monthly",24,IF(V24="Monthly",12,"Error")))))+IF(U34=TRUE,V29,IF(V24="Weekly",52,IF(V24="Bi-Weekly",26,IF(V24="Bi-Monthly",24,IF(V24="Monthly",12,1))))))*IF(V24="Weekly",52,IF(V24="Bi-Weekly",26,IF(V24="Bi-Monthly",24,IF(V24="Monthly",12,1))))),IF(AA32="Lump Sum",Z28,IF(AA32="Lump + YTD Avg",Z28+Z27,IF(AA32="Lump + YTD + 1 Yr Prior",(Z27+Z29+Z28)/2,IF(AA32="Lump + YTD + 2 Yr Prior",(Z27+Z28+Z30)/3,IF(AA32="2 Year Avg",AVERAGE(Z29:Z30),IF(AA32="Freetyping",Z31,0)))))))))/12</f>
        <v>0</v>
      </c>
      <c r="AC33" s="145" t="b">
        <v>0</v>
      </c>
      <c r="AD33" s="146" t="b">
        <v>0</v>
      </c>
      <c r="AE33" s="4"/>
      <c r="AF33" s="248" t="s">
        <v>116</v>
      </c>
      <c r="AG33" s="249"/>
      <c r="AH33" s="22">
        <f>IF(AH32="YTD Avg",AH27,IF(AH32="YTD + 1 Year AVG",((AG27+AH29)/(AD23+IF(AC33=TRUE,AD28,IF(AD24="Weekly",52,IF(AD24="Bi-Weekly",26,IF(AD24="Bi-Monthly",24,IF(AD24="Monthly",12,1))))))*IF(AD24="Weekly",52,IF(AD24="Bi-Weekly",26,IF(AD24="Bi-Monthly",24,IF(AD24="Monthly",12,1))))),IF(AH32="YTD + 2 Year Avg",((AG27+AH29+AH30)/(AD23+IF(AC33=TRUE,AD28,IF(AD24="Weekly",52,IF(AD24="Bi-Weekly",26,IF(AD24="Bi-Monthly",24,IF(AD24="Monthly",12,1)))))+IF(AC34=TRUE,AD29,IF(AD24="Weekly",52,IF(AD24="Bi-Weekly",26,IF(AD24="Bi-Monthly",24,IF(AD24="Monthly",12,1))))))*IF(AD24="Weekly",52,IF(AD24="Bi-Weekly",26,IF(AD24="Bi-Monthly",24,IF(AD24="Monthly",12,1))))),IF(AH32="Lump Sum",AH28,IF(AH32="Lump + YTD Avg",AH28+AH27,IF(AH32="Lump + YTD + 1 Yr Prior",AH27+AH29+AH28,IF(AH32="Lump + YTD + 2 Yr Prior",AH27+AH28+AH30,IF(AH32="2 Year Avg",AVERAGE(AH29:AH30),IF(AH32="Freetyping", AH31,0)))))))))</f>
        <v>0</v>
      </c>
      <c r="AI33" s="23">
        <f>IF(AI32="YTD Avg",AH27,IF(AI32="YTD + 1 Year AVG",((AG27+AH29)/(AD23+IF(AC33=TRUE,AD28,IF(AD24="Weekly",52,IF(AD24="Bi-Weekly",26,IF(AD24="Bi-Monthly",24,IF(AD24="Monthly",12,1))))))*IF(AD24="Weekly",52,IF(AD24="Bi-Weekly",26,IF(AD24="Bi-Monthly",24,IF(AD24="Monthly",12,1))))),IF(AI32="YTD + 2 Year Avg",((AG27+AH29+AH30)/(AD23+IF(AC33=TRUE,AD28,IF(AD24="Weekly",52,IF(AD24="Bi-Weekly",26,IF(AD24="Bi-Monthly",24,IF(AD24="Monthly",12,"Error")))))+IF(AC34=TRUE,AD29,IF(AD24="Weekly",52,IF(AD24="Bi-Weekly",26,IF(AD24="Bi-Monthly",24,IF(AD24="Monthly",12,1))))))*IF(AD24="Weekly",52,IF(AD24="Bi-Weekly",26,IF(AD24="Bi-Monthly",24,IF(AD24="Monthly",12,1))))),IF(AI32="Lump Sum",AH28,IF(AI32="Lump + YTD Avg",AH28+AH27,IF(AI32="Lump + YTD + 1 Yr Prior",(AH27+AH29+AH28)/2,IF(AI32="Lump + YTD + 2 Yr Prior",(AH27+AH28+AH30)/3,IF(AI32="2 Year Avg",AVERAGE(AH29:AH30),IF(AI32="Freetyping",AH31,0)))))))))/12</f>
        <v>0</v>
      </c>
      <c r="AK33" s="145" t="b">
        <v>0</v>
      </c>
      <c r="AL33" s="146" t="b">
        <v>0</v>
      </c>
      <c r="AM33" s="4"/>
      <c r="AN33" s="248" t="s">
        <v>116</v>
      </c>
      <c r="AO33" s="249"/>
      <c r="AP33" s="22">
        <f>IF(AP32="YTD Avg",AP27,IF(AP32="YTD + 1 Year AVG",((AO27+AP29)/(AL23+IF(AK33=TRUE,AL28,IF(AL24="Weekly",52,IF(AL24="Bi-Weekly",26,IF(AL24="Bi-Monthly",24,IF(AL24="Monthly",12,1))))))*IF(AL24="Weekly",52,IF(AL24="Bi-Weekly",26,IF(AL24="Bi-Monthly",24,IF(AL24="Monthly",12,1))))),IF(AP32="YTD + 2 Year Avg",((AO27+AP29+AP30)/(AL23+IF(AK33=TRUE,AL28,IF(AL24="Weekly",52,IF(AL24="Bi-Weekly",26,IF(AL24="Bi-Monthly",24,IF(AL24="Monthly",12,1)))))+IF(AK34=TRUE,AL29,IF(AL24="Weekly",52,IF(AL24="Bi-Weekly",26,IF(AL24="Bi-Monthly",24,IF(AL24="Monthly",12,1))))))*IF(AL24="Weekly",52,IF(AL24="Bi-Weekly",26,IF(AL24="Bi-Monthly",24,IF(AL24="Monthly",12,1))))),IF(AP32="Lump Sum",AP28,IF(AP32="Lump + YTD Avg",AP28+AP27,IF(AP32="Lump + YTD + 1 Yr Prior",AP27+AP29+AP28,IF(AP32="Lump + YTD + 2 Yr Prior",AP27+AP28+AP30,IF(AP32="2 Year Avg",AVERAGE(AP29:AP30),IF(AP32="Freetyping", AP31,0)))))))))</f>
        <v>0</v>
      </c>
      <c r="AQ33" s="23">
        <f>IF(AQ32="YTD Avg",AP27,IF(AQ32="YTD + 1 Year AVG",((AO27+AP29)/(AL23+IF(AK33=TRUE,AL28,IF(AL24="Weekly",52,IF(AL24="Bi-Weekly",26,IF(AL24="Bi-Monthly",24,IF(AL24="Monthly",12,1))))))*IF(AL24="Weekly",52,IF(AL24="Bi-Weekly",26,IF(AL24="Bi-Monthly",24,IF(AL24="Monthly",12,1))))),IF(AQ32="YTD + 2 Year Avg",((AO27+AP29+AP30)/(AL23+IF(AK33=TRUE,AL28,IF(AL24="Weekly",52,IF(AL24="Bi-Weekly",26,IF(AL24="Bi-Monthly",24,IF(AL24="Monthly",12,"Error")))))+IF(AK34=TRUE,AL29,IF(AL24="Weekly",52,IF(AL24="Bi-Weekly",26,IF(AL24="Bi-Monthly",24,IF(AL24="Monthly",12,1))))))*IF(AL24="Weekly",52,IF(AL24="Bi-Weekly",26,IF(AL24="Bi-Monthly",24,IF(AL24="Monthly",12,1))))),IF(AQ32="Lump Sum",AP28,IF(AQ32="Lump + YTD Avg",AP28+AP27,IF(AQ32="Lump + YTD + 1 Yr Prior",(AP27+AP29+AP28)/2,IF(AQ32="Lump + YTD + 2 Yr Prior",(AP27+AP28+AP30)/3,IF(AQ32="2 Year Avg",AVERAGE(AP29:AP30),IF(AQ32="Freetyping",AP31,0)))))))))/12</f>
        <v>0</v>
      </c>
    </row>
    <row r="34" spans="1:43" ht="19.5" thickBot="1">
      <c r="A34" s="103"/>
      <c r="B34" s="104"/>
      <c r="C34" s="105"/>
      <c r="E34" s="145" t="b">
        <v>0</v>
      </c>
      <c r="F34" s="146" t="b">
        <v>0</v>
      </c>
      <c r="G34" s="4"/>
      <c r="J34" s="38"/>
      <c r="K34" s="118"/>
      <c r="L34" s="8"/>
      <c r="M34" s="146" t="b">
        <v>0</v>
      </c>
      <c r="N34" s="146" t="b">
        <v>0</v>
      </c>
      <c r="O34" s="4"/>
      <c r="R34" s="38"/>
      <c r="S34" s="118"/>
      <c r="U34" s="145" t="b">
        <v>0</v>
      </c>
      <c r="V34" s="146" t="b">
        <v>0</v>
      </c>
      <c r="W34" s="4"/>
      <c r="Z34" s="38"/>
      <c r="AA34" s="39"/>
      <c r="AC34" s="145" t="b">
        <v>0</v>
      </c>
      <c r="AD34" s="146" t="b">
        <v>0</v>
      </c>
      <c r="AE34" s="4"/>
      <c r="AH34" s="38"/>
      <c r="AI34" s="39"/>
      <c r="AK34" s="145" t="b">
        <v>0</v>
      </c>
      <c r="AL34" s="146" t="b">
        <v>0</v>
      </c>
      <c r="AM34" s="4"/>
      <c r="AP34" s="38"/>
      <c r="AQ34" s="39"/>
    </row>
    <row r="35" spans="1:43" ht="18.75">
      <c r="A35" s="103"/>
      <c r="B35" s="104"/>
      <c r="C35" s="105"/>
      <c r="E35" s="145"/>
      <c r="F35" s="146" t="b">
        <v>0</v>
      </c>
      <c r="G35" s="4"/>
      <c r="H35" s="259" t="s">
        <v>130</v>
      </c>
      <c r="I35" s="260"/>
      <c r="J35" s="260"/>
      <c r="K35" s="261"/>
      <c r="L35" s="51"/>
      <c r="M35" s="146"/>
      <c r="N35" s="146" t="b">
        <v>0</v>
      </c>
      <c r="O35" s="4"/>
      <c r="P35" s="259" t="s">
        <v>130</v>
      </c>
      <c r="Q35" s="260"/>
      <c r="R35" s="260"/>
      <c r="S35" s="261"/>
      <c r="U35" s="145"/>
      <c r="V35" s="146" t="b">
        <v>0</v>
      </c>
      <c r="W35" s="4"/>
      <c r="X35" s="259" t="s">
        <v>130</v>
      </c>
      <c r="Y35" s="260"/>
      <c r="Z35" s="260"/>
      <c r="AA35" s="261"/>
      <c r="AC35" s="145"/>
      <c r="AD35" s="146" t="b">
        <v>0</v>
      </c>
      <c r="AE35" s="4"/>
      <c r="AF35" s="259" t="s">
        <v>130</v>
      </c>
      <c r="AG35" s="260"/>
      <c r="AH35" s="260"/>
      <c r="AI35" s="261"/>
      <c r="AK35" s="145"/>
      <c r="AL35" s="146" t="b">
        <v>0</v>
      </c>
      <c r="AM35" s="4"/>
      <c r="AN35" s="259" t="s">
        <v>130</v>
      </c>
      <c r="AO35" s="260"/>
      <c r="AP35" s="260"/>
      <c r="AQ35" s="261"/>
    </row>
    <row r="36" spans="1:43" ht="18.75" customHeight="1">
      <c r="A36" s="103"/>
      <c r="B36" s="104"/>
      <c r="C36" s="105"/>
      <c r="E36" s="153"/>
      <c r="F36" s="146" t="b">
        <v>0</v>
      </c>
      <c r="G36" s="4"/>
      <c r="H36" s="53" t="s">
        <v>131</v>
      </c>
      <c r="I36" s="142"/>
      <c r="J36" s="81">
        <f>I36/F23*(IF(F24="Hourly",2080,IF(F24="Weekly",52,IF(F24="Bi-Weekly",26,IF(F24="Bi-Monthly",24,IF(F24="Monthly",12))))))</f>
        <v>0</v>
      </c>
      <c r="K36" s="82">
        <f>J36/12</f>
        <v>0</v>
      </c>
      <c r="L36" s="51"/>
      <c r="M36" s="149"/>
      <c r="N36" s="146" t="b">
        <v>0</v>
      </c>
      <c r="O36" s="4"/>
      <c r="P36" s="53" t="s">
        <v>131</v>
      </c>
      <c r="Q36" s="142"/>
      <c r="R36" s="81">
        <f>Q36/N23*(IF(N24="Hourly",2080,IF(N24="Weekly",52,IF(N24="Bi-Weekly",26,IF(N24="Bi-Monthly",24,IF(N24="Monthly",12))))))</f>
        <v>0</v>
      </c>
      <c r="S36" s="82">
        <f>R36/12</f>
        <v>0</v>
      </c>
      <c r="U36" s="153"/>
      <c r="V36" s="146" t="b">
        <v>0</v>
      </c>
      <c r="W36" s="4"/>
      <c r="X36" s="53" t="s">
        <v>131</v>
      </c>
      <c r="Y36" s="142"/>
      <c r="Z36" s="81">
        <f>Y36/V23*(IF(V24="Hourly",2080,IF(V24="Weekly",52,IF(V24="Bi-Weekly",26,IF(V24="Bi-Monthly",24,IF(V24="Monthly",12))))))</f>
        <v>0</v>
      </c>
      <c r="AA36" s="82">
        <f>Z36/12</f>
        <v>0</v>
      </c>
      <c r="AC36" s="153"/>
      <c r="AD36" s="146" t="b">
        <v>0</v>
      </c>
      <c r="AE36" s="4"/>
      <c r="AF36" s="53" t="s">
        <v>131</v>
      </c>
      <c r="AG36" s="142"/>
      <c r="AH36" s="81">
        <f>AG36/AD23*(IF(AD24="Hourly",2080,IF(AD24="Weekly",52,IF(AD24="Bi-Weekly",26,IF(AD24="Bi-Monthly",24,IF(AD24="Monthly",12))))))</f>
        <v>0</v>
      </c>
      <c r="AI36" s="82">
        <f>AH36/12</f>
        <v>0</v>
      </c>
      <c r="AK36" s="153"/>
      <c r="AL36" s="146" t="b">
        <v>0</v>
      </c>
      <c r="AM36" s="4"/>
      <c r="AN36" s="53" t="s">
        <v>131</v>
      </c>
      <c r="AO36" s="142"/>
      <c r="AP36" s="81">
        <f>AO36/AL23*(IF(AL24="Hourly",2080,IF(AL24="Weekly",52,IF(AL24="Bi-Weekly",26,IF(AL24="Bi-Monthly",24,IF(AL24="Monthly",12))))))</f>
        <v>0</v>
      </c>
      <c r="AQ36" s="82">
        <f>AP36/12</f>
        <v>0</v>
      </c>
    </row>
    <row r="37" spans="1:43" ht="15.75" customHeight="1">
      <c r="A37" s="103"/>
      <c r="B37" s="104"/>
      <c r="C37" s="105"/>
      <c r="E37" s="153"/>
      <c r="F37" s="146" t="b">
        <v>0</v>
      </c>
      <c r="G37" s="4"/>
      <c r="H37" s="15" t="s">
        <v>132</v>
      </c>
      <c r="I37" s="139"/>
      <c r="J37" s="75">
        <f>I37</f>
        <v>0</v>
      </c>
      <c r="K37" s="76">
        <f>J37/12</f>
        <v>0</v>
      </c>
      <c r="L37" s="51"/>
      <c r="M37" s="149"/>
      <c r="N37" s="146" t="b">
        <v>1</v>
      </c>
      <c r="O37" s="4"/>
      <c r="P37" s="15" t="s">
        <v>132</v>
      </c>
      <c r="Q37" s="139"/>
      <c r="R37" s="75">
        <f>Q37</f>
        <v>0</v>
      </c>
      <c r="S37" s="76">
        <f>R37/12</f>
        <v>0</v>
      </c>
      <c r="U37" s="153"/>
      <c r="V37" s="146" t="b">
        <v>0</v>
      </c>
      <c r="W37" s="4"/>
      <c r="X37" s="15" t="s">
        <v>132</v>
      </c>
      <c r="Y37" s="139"/>
      <c r="Z37" s="75">
        <f>Y37</f>
        <v>0</v>
      </c>
      <c r="AA37" s="76">
        <f>Z37/12</f>
        <v>0</v>
      </c>
      <c r="AC37" s="153"/>
      <c r="AD37" s="146" t="b">
        <v>0</v>
      </c>
      <c r="AE37" s="4"/>
      <c r="AF37" s="15" t="s">
        <v>132</v>
      </c>
      <c r="AG37" s="139"/>
      <c r="AH37" s="75">
        <f>AG37</f>
        <v>0</v>
      </c>
      <c r="AI37" s="76">
        <f>AH37/12</f>
        <v>0</v>
      </c>
      <c r="AK37" s="153"/>
      <c r="AL37" s="146" t="b">
        <v>0</v>
      </c>
      <c r="AM37" s="4"/>
      <c r="AN37" s="15" t="s">
        <v>132</v>
      </c>
      <c r="AO37" s="139"/>
      <c r="AP37" s="75">
        <f>AO37</f>
        <v>0</v>
      </c>
      <c r="AQ37" s="76">
        <f>AP37/12</f>
        <v>0</v>
      </c>
    </row>
    <row r="38" spans="1:43" ht="15.75" customHeight="1">
      <c r="A38" s="103"/>
      <c r="B38" s="104"/>
      <c r="C38" s="105"/>
      <c r="E38" s="51"/>
      <c r="G38" s="4"/>
      <c r="H38" s="52" t="s">
        <v>133</v>
      </c>
      <c r="I38" s="138"/>
      <c r="J38" s="79">
        <f>I38</f>
        <v>0</v>
      </c>
      <c r="K38" s="74">
        <f>J38/12</f>
        <v>0</v>
      </c>
      <c r="L38" s="51"/>
      <c r="N38" s="65"/>
      <c r="O38" s="4"/>
      <c r="P38" s="52" t="s">
        <v>133</v>
      </c>
      <c r="Q38" s="138"/>
      <c r="R38" s="79">
        <f>Q38</f>
        <v>0</v>
      </c>
      <c r="S38" s="74">
        <f>R38/12</f>
        <v>0</v>
      </c>
      <c r="U38" s="51"/>
      <c r="V38" s="65"/>
      <c r="W38" s="4"/>
      <c r="X38" s="52" t="s">
        <v>133</v>
      </c>
      <c r="Y38" s="138"/>
      <c r="Z38" s="79">
        <f>Y38</f>
        <v>0</v>
      </c>
      <c r="AA38" s="74">
        <f>Z38/12</f>
        <v>0</v>
      </c>
      <c r="AC38" s="51"/>
      <c r="AE38" s="4"/>
      <c r="AF38" s="52" t="s">
        <v>133</v>
      </c>
      <c r="AG38" s="138"/>
      <c r="AH38" s="79">
        <f>AG38</f>
        <v>0</v>
      </c>
      <c r="AI38" s="74">
        <f>AH38/12</f>
        <v>0</v>
      </c>
      <c r="AK38" s="51"/>
      <c r="AM38" s="4"/>
      <c r="AN38" s="52" t="s">
        <v>133</v>
      </c>
      <c r="AO38" s="138"/>
      <c r="AP38" s="79">
        <f>AO38</f>
        <v>0</v>
      </c>
      <c r="AQ38" s="74">
        <f>AP38/12</f>
        <v>0</v>
      </c>
    </row>
    <row r="39" spans="1:43" ht="16.5" customHeight="1" thickBot="1">
      <c r="A39" s="103"/>
      <c r="B39" s="104"/>
      <c r="C39" s="105"/>
      <c r="E39" s="51"/>
      <c r="G39" s="4"/>
      <c r="H39" s="17" t="s">
        <v>134</v>
      </c>
      <c r="I39" s="140"/>
      <c r="J39" s="141"/>
      <c r="K39" s="78">
        <f>J39/12</f>
        <v>0</v>
      </c>
      <c r="L39" s="51"/>
      <c r="M39" s="7"/>
      <c r="O39" s="4"/>
      <c r="P39" s="17" t="s">
        <v>134</v>
      </c>
      <c r="Q39" s="140"/>
      <c r="R39" s="141"/>
      <c r="S39" s="78">
        <f>R39/12</f>
        <v>0</v>
      </c>
      <c r="U39" s="51"/>
      <c r="W39" s="4"/>
      <c r="X39" s="17" t="s">
        <v>134</v>
      </c>
      <c r="Y39" s="140"/>
      <c r="Z39" s="141"/>
      <c r="AA39" s="78">
        <f>Z39/12</f>
        <v>0</v>
      </c>
      <c r="AC39" s="51"/>
      <c r="AE39" s="4"/>
      <c r="AF39" s="17" t="s">
        <v>134</v>
      </c>
      <c r="AG39" s="140"/>
      <c r="AH39" s="141"/>
      <c r="AI39" s="78">
        <f>AH39/12</f>
        <v>0</v>
      </c>
      <c r="AK39" s="51"/>
      <c r="AM39" s="4"/>
      <c r="AN39" s="17" t="s">
        <v>134</v>
      </c>
      <c r="AO39" s="140"/>
      <c r="AP39" s="141"/>
      <c r="AQ39" s="78">
        <f>AP39/12</f>
        <v>0</v>
      </c>
    </row>
    <row r="40" spans="1:43" ht="18.75">
      <c r="A40" s="103"/>
      <c r="B40" s="104"/>
      <c r="C40" s="105"/>
      <c r="E40" s="234" t="s">
        <v>135</v>
      </c>
      <c r="F40" s="235"/>
      <c r="G40" s="4"/>
      <c r="H40" s="246" t="s">
        <v>128</v>
      </c>
      <c r="I40" s="247"/>
      <c r="J40" s="45" t="s">
        <v>129</v>
      </c>
      <c r="K40" s="46" t="s">
        <v>114</v>
      </c>
      <c r="L40" s="51"/>
      <c r="M40" s="234" t="s">
        <v>135</v>
      </c>
      <c r="N40" s="235"/>
      <c r="O40" s="4"/>
      <c r="P40" s="246" t="s">
        <v>128</v>
      </c>
      <c r="Q40" s="247"/>
      <c r="R40" s="45" t="s">
        <v>129</v>
      </c>
      <c r="S40" s="46" t="s">
        <v>114</v>
      </c>
      <c r="U40" s="234" t="s">
        <v>135</v>
      </c>
      <c r="V40" s="235"/>
      <c r="W40" s="4"/>
      <c r="X40" s="246" t="s">
        <v>128</v>
      </c>
      <c r="Y40" s="247"/>
      <c r="Z40" s="45" t="s">
        <v>114</v>
      </c>
      <c r="AA40" s="46" t="s">
        <v>114</v>
      </c>
      <c r="AC40" s="234" t="s">
        <v>135</v>
      </c>
      <c r="AD40" s="235"/>
      <c r="AE40" s="4"/>
      <c r="AF40" s="246" t="s">
        <v>128</v>
      </c>
      <c r="AG40" s="247"/>
      <c r="AH40" s="45" t="s">
        <v>114</v>
      </c>
      <c r="AI40" s="46" t="s">
        <v>114</v>
      </c>
      <c r="AK40" s="234" t="s">
        <v>135</v>
      </c>
      <c r="AL40" s="235"/>
      <c r="AM40" s="4"/>
      <c r="AN40" s="246" t="s">
        <v>128</v>
      </c>
      <c r="AO40" s="247"/>
      <c r="AP40" s="45" t="s">
        <v>114</v>
      </c>
      <c r="AQ40" s="46" t="s">
        <v>114</v>
      </c>
    </row>
    <row r="41" spans="1:43" ht="16.5" customHeight="1" thickBot="1">
      <c r="A41" s="103"/>
      <c r="B41" s="104"/>
      <c r="C41" s="105"/>
      <c r="E41" s="27" t="s">
        <v>136</v>
      </c>
      <c r="F41" s="152"/>
      <c r="G41" s="4"/>
      <c r="H41" s="248" t="s">
        <v>116</v>
      </c>
      <c r="I41" s="249"/>
      <c r="J41" s="22">
        <f>IF(J40="YTD Avg",J36,IF(J40="YTD + 1 Year AVG",(I36+J37)/(F23+IF(E33=TRUE,F28,IF(F24="Weekly",52,IF(F24="Bi-Weekly",26,IF(F24="Bi-Monthly",24,IF(F24="Monthly",12,1))))))*IF(F24="Weekly",52,IF(F24="Bi-Weekly",26,IF(F24="Bi-Monthly",24,IF(F24="Monthly",12,1)))),IF(J40="YTD + 2 Year Avg",(I36+J37+J38)/(F23+IF(E33=TRUE,F28,IF(F24="Weekly",52,IF(F24="Bi-Weekly",26,IF(F24="Bi-Monthly",24,IF(F24="Monthly",12,1)))))+IF(E34=TRUE,F29,IF(F24="Weekly",52,IF(F24="Bi-Weekly",26,IF(F24="Bi-Monthly",24,IF(F24="Monthly",12,1))))))*IF(F24="Weekly",52,IF(F24="Bi-Weekly",26,IF(F24="Bi-Monthly",24,IF(F24="Monthly",12,1)))),IF(J40="2 Year Avg",AVERAGE(J37:J38),IF(J40="Freetyping",J39,0)))))</f>
        <v>0</v>
      </c>
      <c r="K41" s="23">
        <f>IF(K40="YTD Avg",J36,IF(K40="YTD + 1 Year AVG",(I36+J37)/(F23+IF(E33=TRUE,F28,IF(F24="Weekly",52,IF(F24="Bi-Weekly",26,IF(F24="Bi-Monthly",24,IF(F24="Monthly",12,1))))))*IF(F24="Weekly",52,IF(F24="Bi-Weekly",26,IF(F24="Bi-Monthly",24,IF(F24="Monthly",12,1)))),IF(K40="YTD + 2 Year Avg",(I36+J37+J38)/(F23+IF(E33=TRUE,F28,IF(F24="Weekly",52,IF(F24="Bi-Weekly",26,IF(F24="Bi-Monthly",24,IF(F24="Monthly",12,1)))))+IF(E34=TRUE,F29,IF(F24="Weekly",52,IF(F24="Bi-Weekly",26,IF(F24="Bi-Monthly",24,IF(F24="Monthly",12,1))))))*IF(F24="Weekly",52,IF(F24="Bi-Weekly",26,IF(F24="Bi-Monthly",24,IF(F24="Monthly",12,1)))),IF(K40="2 Year Avg",AVERAGE(J37:J38),IF(K40="Freetyping",J39,0)))))/12</f>
        <v>0</v>
      </c>
      <c r="L41" s="51"/>
      <c r="M41" s="27" t="s">
        <v>136</v>
      </c>
      <c r="N41" s="152"/>
      <c r="O41" s="4"/>
      <c r="P41" s="248" t="s">
        <v>116</v>
      </c>
      <c r="Q41" s="249"/>
      <c r="R41" s="22">
        <f>IF(R40="YTD Avg",R36,IF(R40="YTD + 1 Year AVG",(Q36+R37)/(N23+IF(M33=TRUE,N28,IF(N24="Weekly",52,IF(N24="Bi-Weekly",26,IF(N24="Bi-Monthly",24,IF(N24="Monthly",12,1))))))*IF(N24="Weekly",52,IF(N24="Bi-Weekly",26,IF(N24="Bi-Monthly",24,IF(N24="Monthly",12,1)))),IF(R40="YTD + 2 Year Avg",(Q36+R37+R38)/(N23+IF(M33=TRUE,N28,IF(N24="Weekly",52,IF(N24="Bi-Weekly",26,IF(N24="Bi-Monthly",24,IF(N24="Monthly",12,1)))))+IF(M34=TRUE,N29,IF(N24="Weekly",52,IF(N24="Bi-Weekly",26,IF(N24="Bi-Monthly",24,IF(N24="Monthly",12,1))))))*IF(N24="Weekly",52,IF(N24="Bi-Weekly",26,IF(N24="Bi-Monthly",24,IF(N24="Monthly",12,1)))),IF(R40="2 Year Avg",AVERAGE(R37:R38),IF(R40="Freetyping",R39,0)))))</f>
        <v>0</v>
      </c>
      <c r="S41" s="23">
        <f>IF(S40="YTD Avg",R36,IF(S40="YTD + 1 Year AVG",(Q36+R37)/(N23+IF(M33=TRUE,N28,IF(N24="Weekly",52,IF(N24="Bi-Weekly",26,IF(N24="Bi-Monthly",24,IF(N24="Monthly",12,1))))))*IF(N24="Weekly",52,IF(N24="Bi-Weekly",26,IF(N24="Bi-Monthly",24,IF(N24="Monthly",12,1)))),IF(S40="YTD + 2 Year Avg",(Q36+R37+R38)/(N23+IF(M33=TRUE,N28,IF(N24="Weekly",52,IF(N24="Bi-Weekly",26,IF(N24="Bi-Monthly",24,IF(N24="Monthly",12,1)))))+IF(M34=TRUE,N29,IF(N24="Weekly",52,IF(N24="Bi-Weekly",26,IF(N24="Bi-Monthly",24,IF(N24="Monthly",12,1))))))*IF(N24="Weekly",52,IF(N24="Bi-Weekly",26,IF(N24="Bi-Monthly",24,IF(N24="Monthly",12,1)))),IF(S40="2 Year Avg",AVERAGE(R37:R38),IF(S40="Freetyping",R39,0)))))/12</f>
        <v>0</v>
      </c>
      <c r="U41" s="27" t="s">
        <v>136</v>
      </c>
      <c r="V41" s="152"/>
      <c r="W41" s="4"/>
      <c r="X41" s="248" t="s">
        <v>116</v>
      </c>
      <c r="Y41" s="249"/>
      <c r="Z41" s="22">
        <f>IF(Z40="YTD Avg",Z36,IF(Z40="YTD + 1 Year AVG",(Y36+Z37)/(V23+IF(U33=TRUE,V28,IF(V24="Weekly",52,IF(V24="Bi-Weekly",26,IF(V24="Bi-Monthly",24,IF(V24="Monthly",12,1))))))*IF(V24="Weekly",52,IF(V24="Bi-Weekly",26,IF(V24="Bi-Monthly",24,IF(V24="Monthly",12,1)))),IF(Z40="YTD + 2 Year Avg",(Y36+Z37+Z38)/(V23+IF(U33=TRUE,V28,IF(V24="Weekly",52,IF(V24="Bi-Weekly",26,IF(V24="Bi-Monthly",24,IF(V24="Monthly",12,1)))))+IF(U34=TRUE,V29,IF(V24="Weekly",52,IF(V24="Bi-Weekly",26,IF(V24="Bi-Monthly",24,IF(V24="Monthly",12,1))))))*IF(V24="Weekly",52,IF(V24="Bi-Weekly",26,IF(V24="Bi-Monthly",24,IF(V24="Monthly",12,1)))),IF(Z40="2 Year Avg",AVERAGE(Z37:Z38),IF(Z40="Freetyping",Z39,0)))))</f>
        <v>0</v>
      </c>
      <c r="AA41" s="23">
        <f>IF(AA40="YTD Avg",Z36,IF(AA40="YTD + 1 Year AVG",(Y36+Z37)/(V23+IF(U33=TRUE,V28,IF(V24="Weekly",52,IF(V24="Bi-Weekly",26,IF(V24="Bi-Monthly",24,IF(V24="Monthly",12,1))))))*IF(V24="Weekly",52,IF(V24="Bi-Weekly",26,IF(V24="Bi-Monthly",24,IF(V24="Monthly",12,1)))),IF(AA40="YTD + 2 Year Avg",(Y36+Z37+Z38)/(V23+IF(U33=TRUE,V28,IF(V24="Weekly",52,IF(V24="Bi-Weekly",26,IF(V24="Bi-Monthly",24,IF(V24="Monthly",12,1)))))+IF(U34=TRUE,V29,IF(V24="Weekly",52,IF(V24="Bi-Weekly",26,IF(V24="Bi-Monthly",24,IF(V24="Monthly",12,1))))))*IF(V24="Weekly",52,IF(V24="Bi-Weekly",26,IF(V24="Bi-Monthly",24,IF(V24="Monthly",12,1)))),IF(AA40="2 Year Avg",AVERAGE(Z37:Z38),IF(AA40="Freetyping",Z39,0)))))/12</f>
        <v>0</v>
      </c>
      <c r="AC41" s="27" t="s">
        <v>136</v>
      </c>
      <c r="AD41" s="152"/>
      <c r="AE41" s="4"/>
      <c r="AF41" s="248" t="s">
        <v>116</v>
      </c>
      <c r="AG41" s="249"/>
      <c r="AH41" s="22">
        <f>IF(AH40="YTD Avg",AH36,IF(AH40="YTD + 1 Year AVG",(AG36+AH37)/(AD23+IF(AC33=TRUE,AD28,IF(AD24="Weekly",52,IF(AD24="Bi-Weekly",26,IF(AD24="Bi-Monthly",24,IF(AD24="Monthly",12,1))))))*IF(AD24="Weekly",52,IF(AD24="Bi-Weekly",26,IF(AD24="Bi-Monthly",24,IF(AD24="Monthly",12,1)))),IF(AH40="YTD + 2 Year Avg",(AG36+AH37+AH38)/(AD23+IF(AC33=TRUE,AD28,IF(AD24="Weekly",52,IF(AD24="Bi-Weekly",26,IF(AD24="Bi-Monthly",24,IF(AD24="Monthly",12,1)))))+IF(AC34=TRUE,AD29,IF(AD24="Weekly",52,IF(AD24="Bi-Weekly",26,IF(AD24="Bi-Monthly",24,IF(AD24="Monthly",12,1))))))*IF(AD24="Weekly",52,IF(AD24="Bi-Weekly",26,IF(AD24="Bi-Monthly",24,IF(AD24="Monthly",12,1)))),IF(AH40="2 Year Avg",AVERAGE(AH37:AH38),IF(AH40="Freetyping",AH39,0)))))</f>
        <v>0</v>
      </c>
      <c r="AI41" s="23">
        <f>IF(AI40="YTD Avg",AH36,IF(AI40="YTD + 1 Year AVG",(AG36+AH37)/(AD23+IF(AC33=TRUE,AD28,IF(AD24="Weekly",52,IF(AD24="Bi-Weekly",26,IF(AD24="Bi-Monthly",24,IF(AD24="Monthly",12,1))))))*IF(AD24="Weekly",52,IF(AD24="Bi-Weekly",26,IF(AD24="Bi-Monthly",24,IF(AD24="Monthly",12,1)))),IF(AI40="YTD + 2 Year Avg",(AG36+AH37+AH38)/(AD23+IF(AC33=TRUE,AD28,IF(AD24="Weekly",52,IF(AD24="Bi-Weekly",26,IF(AD24="Bi-Monthly",24,IF(AD24="Monthly",12,1)))))+IF(AC34=TRUE,AD29,IF(AD24="Weekly",52,IF(AD24="Bi-Weekly",26,IF(AD24="Bi-Monthly",24,IF(AD24="Monthly",12,1))))))*IF(AD24="Weekly",52,IF(AD24="Bi-Weekly",26,IF(AD24="Bi-Monthly",24,IF(AD24="Monthly",12,1)))),IF(AI40="2 Year Avg",AVERAGE(AH37:AH38),IF(AI40="Freetyping",AH39,0)))))/12</f>
        <v>0</v>
      </c>
      <c r="AK41" s="27" t="s">
        <v>136</v>
      </c>
      <c r="AL41" s="152"/>
      <c r="AM41" s="4"/>
      <c r="AN41" s="248" t="s">
        <v>116</v>
      </c>
      <c r="AO41" s="249"/>
      <c r="AP41" s="22">
        <f>IF(AP40="YTD Avg",AP36,IF(AP40="YTD + 1 Year AVG",(AO36+AP37)/(AL23+IF(AK33=TRUE,AL28,IF(AL24="Weekly",52,IF(AL24="Bi-Weekly",26,IF(AL24="Bi-Monthly",24,IF(AL24="Monthly",12,1))))))*IF(AL24="Weekly",52,IF(AL24="Bi-Weekly",26,IF(AL24="Bi-Monthly",24,IF(AL24="Monthly",12,1)))),IF(AP40="YTD + 2 Year Avg",(AO36+AP37+AP38)/(AL23+IF(AK33=TRUE,AL28,IF(AL24="Weekly",52,IF(AL24="Bi-Weekly",26,IF(AL24="Bi-Monthly",24,IF(AL24="Monthly",12,1)))))+IF(AK34=TRUE,AL29,IF(AL24="Weekly",52,IF(AL24="Bi-Weekly",26,IF(AL24="Bi-Monthly",24,IF(AL24="Monthly",12,1))))))*IF(AL24="Weekly",52,IF(AL24="Bi-Weekly",26,IF(AL24="Bi-Monthly",24,IF(AL24="Monthly",12,1)))),IF(AP40="2 Year Avg",AVERAGE(AP37:AP38),IF(AP40="Freetyping",AP39,0)))))</f>
        <v>0</v>
      </c>
      <c r="AQ41" s="23">
        <f>IF(AQ40="YTD Avg",AP36,IF(AQ40="YTD + 1 Year AVG",(AO36+AP37)/(AL23+IF(AK33=TRUE,AL28,IF(AL24="Weekly",52,IF(AL24="Bi-Weekly",26,IF(AL24="Bi-Monthly",24,IF(AL24="Monthly",12,1))))))*IF(AL24="Weekly",52,IF(AL24="Bi-Weekly",26,IF(AL24="Bi-Monthly",24,IF(AL24="Monthly",12,1)))),IF(AQ40="YTD + 2 Year Avg",(AO36+AP37+AP38)/(AL23+IF(AK33=TRUE,AL28,IF(AL24="Weekly",52,IF(AL24="Bi-Weekly",26,IF(AL24="Bi-Monthly",24,IF(AL24="Monthly",12,1)))))+IF(AK34=TRUE,AL29,IF(AL24="Weekly",52,IF(AL24="Bi-Weekly",26,IF(AL24="Bi-Monthly",24,IF(AL24="Monthly",12,1))))))*IF(AL24="Weekly",52,IF(AL24="Bi-Weekly",26,IF(AL24="Bi-Monthly",24,IF(AL24="Monthly",12,1)))),IF(AQ40="2 Year Avg",AVERAGE(AP37:AP38),IF(AQ40="Freetyping",AP39,0)))))/12</f>
        <v>0</v>
      </c>
    </row>
    <row r="42" spans="1:43" s="8" customFormat="1" ht="19.5" thickBot="1">
      <c r="A42" s="103"/>
      <c r="B42" s="104"/>
      <c r="C42" s="105"/>
      <c r="E42" s="27" t="s">
        <v>137</v>
      </c>
      <c r="F42" s="152"/>
      <c r="H42" s="1"/>
      <c r="I42" s="1"/>
      <c r="J42" s="38"/>
      <c r="K42" s="118"/>
      <c r="M42" s="27" t="s">
        <v>137</v>
      </c>
      <c r="N42" s="152"/>
      <c r="P42" s="1"/>
      <c r="Q42" s="1"/>
      <c r="R42" s="38"/>
      <c r="S42" s="118"/>
      <c r="U42" s="27" t="s">
        <v>137</v>
      </c>
      <c r="V42" s="152"/>
      <c r="X42" s="1"/>
      <c r="Y42" s="1"/>
      <c r="Z42" s="38"/>
      <c r="AA42" s="39"/>
      <c r="AC42" s="27" t="s">
        <v>137</v>
      </c>
      <c r="AD42" s="152"/>
      <c r="AF42" s="1"/>
      <c r="AG42" s="1"/>
      <c r="AH42" s="38"/>
      <c r="AI42" s="39"/>
      <c r="AK42" s="27" t="s">
        <v>137</v>
      </c>
      <c r="AL42" s="152"/>
      <c r="AN42" s="1"/>
      <c r="AO42" s="1"/>
      <c r="AP42" s="38"/>
      <c r="AQ42" s="39"/>
    </row>
    <row r="43" spans="1:43" ht="19.5" thickBot="1">
      <c r="A43" s="103"/>
      <c r="B43" s="104"/>
      <c r="C43" s="105"/>
      <c r="E43" s="28" t="s">
        <v>140</v>
      </c>
      <c r="F43" s="67" t="e">
        <f>AVERAGE(F41:F42)</f>
        <v>#DIV/0!</v>
      </c>
      <c r="H43" s="264" t="s">
        <v>139</v>
      </c>
      <c r="I43" s="265"/>
      <c r="J43" s="265"/>
      <c r="K43" s="266"/>
      <c r="L43" s="51"/>
      <c r="M43" s="28" t="s">
        <v>140</v>
      </c>
      <c r="N43" s="67" t="e">
        <f>AVERAGE(N41:N42)</f>
        <v>#DIV/0!</v>
      </c>
      <c r="P43" s="264" t="s">
        <v>139</v>
      </c>
      <c r="Q43" s="265"/>
      <c r="R43" s="265"/>
      <c r="S43" s="266"/>
      <c r="U43" s="28" t="s">
        <v>140</v>
      </c>
      <c r="V43" s="67" t="e">
        <f>AVERAGE(V41:V42)</f>
        <v>#DIV/0!</v>
      </c>
      <c r="X43" s="264" t="s">
        <v>139</v>
      </c>
      <c r="Y43" s="265"/>
      <c r="Z43" s="265"/>
      <c r="AA43" s="266"/>
      <c r="AC43" s="28" t="s">
        <v>140</v>
      </c>
      <c r="AD43" s="67" t="e">
        <f>AVERAGE(AD41:AD42)</f>
        <v>#DIV/0!</v>
      </c>
      <c r="AF43" s="264" t="s">
        <v>139</v>
      </c>
      <c r="AG43" s="265"/>
      <c r="AH43" s="265"/>
      <c r="AI43" s="266"/>
      <c r="AK43" s="28" t="s">
        <v>140</v>
      </c>
      <c r="AL43" s="67" t="e">
        <f>AVERAGE(AL41:AL42)</f>
        <v>#DIV/0!</v>
      </c>
      <c r="AN43" s="264" t="s">
        <v>139</v>
      </c>
      <c r="AO43" s="265"/>
      <c r="AP43" s="265"/>
      <c r="AQ43" s="266"/>
    </row>
    <row r="44" spans="1:43" ht="18.75">
      <c r="A44" s="103"/>
      <c r="B44" s="104"/>
      <c r="C44" s="105"/>
      <c r="E44" s="40"/>
      <c r="F44" s="38"/>
      <c r="H44" s="35" t="s">
        <v>141</v>
      </c>
      <c r="I44" s="36" t="s">
        <v>142</v>
      </c>
      <c r="J44" s="13"/>
      <c r="K44" s="14"/>
      <c r="L44" s="51"/>
      <c r="M44" s="120"/>
      <c r="N44" s="38"/>
      <c r="P44" s="35" t="s">
        <v>141</v>
      </c>
      <c r="Q44" s="36" t="s">
        <v>142</v>
      </c>
      <c r="R44" s="13"/>
      <c r="S44" s="14"/>
      <c r="U44" s="40"/>
      <c r="V44" s="38"/>
      <c r="X44" s="35" t="s">
        <v>141</v>
      </c>
      <c r="Y44" s="36" t="s">
        <v>142</v>
      </c>
      <c r="Z44" s="13"/>
      <c r="AA44" s="14"/>
      <c r="AC44" s="40"/>
      <c r="AD44" s="38"/>
      <c r="AF44" s="35" t="s">
        <v>141</v>
      </c>
      <c r="AG44" s="36" t="s">
        <v>142</v>
      </c>
      <c r="AH44" s="13"/>
      <c r="AI44" s="14"/>
      <c r="AK44" s="40"/>
      <c r="AL44" s="38"/>
      <c r="AN44" s="35" t="s">
        <v>141</v>
      </c>
      <c r="AO44" s="36" t="s">
        <v>142</v>
      </c>
      <c r="AP44" s="13"/>
      <c r="AQ44" s="14"/>
    </row>
    <row r="45" spans="1:43" ht="16.5" customHeight="1" thickBot="1">
      <c r="A45" s="103"/>
      <c r="B45" s="104"/>
      <c r="C45" s="105"/>
      <c r="E45" s="40"/>
      <c r="F45" s="38"/>
      <c r="H45" s="143"/>
      <c r="I45" s="141"/>
      <c r="J45" s="77">
        <f>I45</f>
        <v>0</v>
      </c>
      <c r="K45" s="78">
        <f>I45/12</f>
        <v>0</v>
      </c>
      <c r="L45" s="51"/>
      <c r="M45" s="121"/>
      <c r="N45" s="38"/>
      <c r="P45" s="143"/>
      <c r="Q45" s="141"/>
      <c r="R45" s="77">
        <f>Q45</f>
        <v>0</v>
      </c>
      <c r="S45" s="78">
        <f>Q45/12</f>
        <v>0</v>
      </c>
      <c r="U45" s="40"/>
      <c r="V45" s="38"/>
      <c r="X45" s="143"/>
      <c r="Y45" s="141"/>
      <c r="Z45" s="77">
        <f>Y45</f>
        <v>0</v>
      </c>
      <c r="AA45" s="78">
        <f>Y45/12</f>
        <v>0</v>
      </c>
      <c r="AC45" s="40"/>
      <c r="AD45" s="38"/>
      <c r="AF45" s="143"/>
      <c r="AG45" s="141"/>
      <c r="AH45" s="77">
        <f>AG45</f>
        <v>0</v>
      </c>
      <c r="AI45" s="78">
        <f>AG45/12</f>
        <v>0</v>
      </c>
      <c r="AK45" s="40"/>
      <c r="AL45" s="38"/>
      <c r="AN45" s="143"/>
      <c r="AO45" s="141"/>
      <c r="AP45" s="77">
        <f>AO45</f>
        <v>0</v>
      </c>
      <c r="AQ45" s="78">
        <f>AO45/12</f>
        <v>0</v>
      </c>
    </row>
    <row r="46" spans="1:43" ht="21.75" thickBot="1">
      <c r="A46" s="103"/>
      <c r="B46" s="104"/>
      <c r="C46" s="105"/>
      <c r="E46" s="278" t="s">
        <v>144</v>
      </c>
      <c r="F46" s="279"/>
      <c r="H46" s="143"/>
      <c r="I46" s="141"/>
      <c r="J46" s="77">
        <f>I46</f>
        <v>0</v>
      </c>
      <c r="K46" s="78">
        <f>I46/12</f>
        <v>0</v>
      </c>
      <c r="L46" s="51"/>
      <c r="M46" s="278" t="s">
        <v>144</v>
      </c>
      <c r="N46" s="279"/>
      <c r="P46" s="143"/>
      <c r="Q46" s="141"/>
      <c r="R46" s="77">
        <f>Q46</f>
        <v>0</v>
      </c>
      <c r="S46" s="78">
        <f>Q46/12</f>
        <v>0</v>
      </c>
      <c r="U46" s="278" t="s">
        <v>144</v>
      </c>
      <c r="V46" s="279"/>
      <c r="X46" s="143"/>
      <c r="Y46" s="141"/>
      <c r="Z46" s="77">
        <f>Y46</f>
        <v>0</v>
      </c>
      <c r="AA46" s="78">
        <f>Y46/12</f>
        <v>0</v>
      </c>
      <c r="AC46" s="278" t="s">
        <v>144</v>
      </c>
      <c r="AD46" s="279"/>
      <c r="AF46" s="143"/>
      <c r="AG46" s="141"/>
      <c r="AH46" s="77">
        <f>AG46</f>
        <v>0</v>
      </c>
      <c r="AI46" s="78">
        <f>AG46/12</f>
        <v>0</v>
      </c>
      <c r="AK46" s="278" t="s">
        <v>144</v>
      </c>
      <c r="AL46" s="279"/>
      <c r="AN46" s="143"/>
      <c r="AO46" s="141"/>
      <c r="AP46" s="77">
        <f>AO46</f>
        <v>0</v>
      </c>
      <c r="AQ46" s="78">
        <f>AO46/12</f>
        <v>0</v>
      </c>
    </row>
    <row r="47" spans="1:43" ht="15.75" customHeight="1">
      <c r="A47" s="103"/>
      <c r="B47" s="104"/>
      <c r="C47" s="105"/>
      <c r="E47" s="21" t="s">
        <v>145</v>
      </c>
      <c r="F47" s="68">
        <f>SUM(J24,J33,J41,J49)</f>
        <v>0</v>
      </c>
      <c r="H47" s="143"/>
      <c r="I47" s="141"/>
      <c r="J47" s="77">
        <f>I47</f>
        <v>0</v>
      </c>
      <c r="K47" s="78">
        <f>I47/12</f>
        <v>0</v>
      </c>
      <c r="L47" s="51"/>
      <c r="M47" s="21" t="s">
        <v>145</v>
      </c>
      <c r="N47" s="68">
        <f>SUM(R24,R33,R41,R49)</f>
        <v>0</v>
      </c>
      <c r="P47" s="143"/>
      <c r="Q47" s="141"/>
      <c r="R47" s="77">
        <f>Q47</f>
        <v>0</v>
      </c>
      <c r="S47" s="78">
        <f>Q47/12</f>
        <v>0</v>
      </c>
      <c r="U47" s="21" t="s">
        <v>145</v>
      </c>
      <c r="V47" s="68">
        <f>SUM(Z24,Z33,Z41,Z49)</f>
        <v>0</v>
      </c>
      <c r="X47" s="143"/>
      <c r="Y47" s="141"/>
      <c r="Z47" s="77">
        <f>Y47</f>
        <v>0</v>
      </c>
      <c r="AA47" s="78">
        <f>Y47/12</f>
        <v>0</v>
      </c>
      <c r="AC47" s="21" t="s">
        <v>145</v>
      </c>
      <c r="AD47" s="68">
        <f>SUM(AH24,AH33,AH41,AH49)</f>
        <v>0</v>
      </c>
      <c r="AF47" s="143"/>
      <c r="AG47" s="141"/>
      <c r="AH47" s="77">
        <f>AG47</f>
        <v>0</v>
      </c>
      <c r="AI47" s="78">
        <f>AG47/12</f>
        <v>0</v>
      </c>
      <c r="AK47" s="21" t="s">
        <v>145</v>
      </c>
      <c r="AL47" s="68">
        <f>SUM(AP24,AP33,AP41,AP49)</f>
        <v>0</v>
      </c>
      <c r="AN47" s="143"/>
      <c r="AO47" s="141"/>
      <c r="AP47" s="77">
        <f>AO47</f>
        <v>0</v>
      </c>
      <c r="AQ47" s="78">
        <f>AO47/12</f>
        <v>0</v>
      </c>
    </row>
    <row r="48" spans="1:43" ht="16.5" customHeight="1" thickBot="1">
      <c r="A48" s="103"/>
      <c r="B48" s="104"/>
      <c r="C48" s="105"/>
      <c r="E48" s="29" t="s">
        <v>146</v>
      </c>
      <c r="F48" s="69">
        <f>SUM(K49,K41,K33,K24)</f>
        <v>0</v>
      </c>
      <c r="H48" s="143"/>
      <c r="I48" s="141"/>
      <c r="J48" s="77">
        <f>I48</f>
        <v>0</v>
      </c>
      <c r="K48" s="78">
        <f>I48/12</f>
        <v>0</v>
      </c>
      <c r="L48" s="51"/>
      <c r="M48" s="29" t="s">
        <v>146</v>
      </c>
      <c r="N48" s="69">
        <f>SUM(S49,S41,S33,S24)</f>
        <v>0</v>
      </c>
      <c r="P48" s="143"/>
      <c r="Q48" s="141"/>
      <c r="R48" s="77">
        <f>Q48</f>
        <v>0</v>
      </c>
      <c r="S48" s="78">
        <f>Q48/12</f>
        <v>0</v>
      </c>
      <c r="U48" s="29" t="s">
        <v>146</v>
      </c>
      <c r="V48" s="69">
        <f>SUM(AA49,AA41,AA33,AA24)</f>
        <v>0</v>
      </c>
      <c r="X48" s="143"/>
      <c r="Y48" s="141"/>
      <c r="Z48" s="77">
        <f>Y48</f>
        <v>0</v>
      </c>
      <c r="AA48" s="78">
        <f>Y48/12</f>
        <v>0</v>
      </c>
      <c r="AC48" s="29" t="s">
        <v>146</v>
      </c>
      <c r="AD48" s="69">
        <f>SUM(AI49,AI41,AI33,AI24)</f>
        <v>0</v>
      </c>
      <c r="AF48" s="143"/>
      <c r="AG48" s="141"/>
      <c r="AH48" s="77">
        <f>AG48</f>
        <v>0</v>
      </c>
      <c r="AI48" s="78">
        <f>AG48/12</f>
        <v>0</v>
      </c>
      <c r="AK48" s="29" t="s">
        <v>146</v>
      </c>
      <c r="AL48" s="69">
        <f>SUM(AQ49,AQ41,AQ33,AQ24)</f>
        <v>0</v>
      </c>
      <c r="AN48" s="143"/>
      <c r="AO48" s="141"/>
      <c r="AP48" s="77">
        <f>AO48</f>
        <v>0</v>
      </c>
      <c r="AQ48" s="78">
        <f>AO48/12</f>
        <v>0</v>
      </c>
    </row>
    <row r="49" spans="1:43" ht="16.5" customHeight="1" thickBot="1">
      <c r="A49" s="103"/>
      <c r="B49" s="104"/>
      <c r="C49" s="105"/>
      <c r="E49" s="51"/>
      <c r="H49" s="276" t="s">
        <v>116</v>
      </c>
      <c r="I49" s="277"/>
      <c r="J49" s="83">
        <f>SUM(J45:J48)</f>
        <v>0</v>
      </c>
      <c r="K49" s="84">
        <f>SUM(IF(F31=TRUE,K45,0),IF(F32=TRUE,K46,0),IF(F33=TRUE,K47,0),IF(F34=TRUE,K48,0))</f>
        <v>0</v>
      </c>
      <c r="L49" s="51"/>
      <c r="P49" s="276" t="s">
        <v>116</v>
      </c>
      <c r="Q49" s="277"/>
      <c r="R49" s="83">
        <f>SUM(R45:R48)</f>
        <v>0</v>
      </c>
      <c r="S49" s="84">
        <f>SUM(IF(N31=TRUE,S45,0),IF(N32=TRUE,S46,0),IF(N33=TRUE,S47,0),IF(N34=TRUE,S48,0))</f>
        <v>0</v>
      </c>
      <c r="U49" s="51"/>
      <c r="X49" s="276" t="s">
        <v>116</v>
      </c>
      <c r="Y49" s="277"/>
      <c r="Z49" s="83">
        <f>SUM(Z45:Z48)</f>
        <v>0</v>
      </c>
      <c r="AA49" s="84">
        <f>SUM(IF(V31=TRUE,AA45,0),IF(V32=TRUE,AA46,0),IF(V33=TRUE,AA47,0),IF(V34=TRUE,AA48,0),IF(V35=TRUE,AA48,0))</f>
        <v>0</v>
      </c>
      <c r="AC49" s="51"/>
      <c r="AF49" s="276" t="s">
        <v>116</v>
      </c>
      <c r="AG49" s="277"/>
      <c r="AH49" s="83">
        <f>SUM(AH45:AH48)</f>
        <v>0</v>
      </c>
      <c r="AI49" s="84">
        <f>SUM(IF(AD31=TRUE,AI45,0),IF(AD32=TRUE,AI46,0),IF(AD33=TRUE,AI47,0),IF(AD34=TRUE,AI48,0),IF(AD35=TRUE,AI48,0))</f>
        <v>0</v>
      </c>
      <c r="AK49" s="51"/>
      <c r="AN49" s="276" t="s">
        <v>116</v>
      </c>
      <c r="AO49" s="277"/>
      <c r="AP49" s="83">
        <f>SUM(AP45:AP48)</f>
        <v>0</v>
      </c>
      <c r="AQ49" s="84">
        <f>SUM(IF(AL31=TRUE,AQ45,0),IF(AL32=TRUE,AQ46,0),IF(AL33=TRUE,AQ47,0),IF(AL34=TRUE,AQ48,0),IF(AL35=TRUE,AQ48,0))</f>
        <v>0</v>
      </c>
    </row>
    <row r="50" spans="1:43" ht="16.5" customHeight="1" thickBot="1">
      <c r="A50" s="106"/>
      <c r="B50" s="107"/>
      <c r="C50" s="108"/>
      <c r="E50" s="86"/>
      <c r="F50" s="7"/>
      <c r="G50" s="7"/>
      <c r="H50" s="7"/>
      <c r="I50" s="7"/>
      <c r="J50" s="7"/>
      <c r="K50" s="119"/>
      <c r="L50" s="7"/>
      <c r="M50" s="7"/>
      <c r="N50" s="7"/>
      <c r="O50" s="7"/>
      <c r="P50" s="7"/>
      <c r="Q50" s="7"/>
      <c r="R50" s="7"/>
      <c r="S50" s="119"/>
      <c r="U50" s="86"/>
      <c r="V50" s="7"/>
      <c r="W50" s="7"/>
      <c r="X50" s="7"/>
      <c r="Y50" s="7"/>
      <c r="Z50" s="7"/>
      <c r="AA50" s="87"/>
      <c r="AC50" s="86"/>
      <c r="AD50" s="7"/>
      <c r="AE50" s="7"/>
      <c r="AF50" s="7"/>
      <c r="AG50" s="7"/>
      <c r="AH50" s="7"/>
      <c r="AI50" s="87"/>
      <c r="AK50" s="86"/>
      <c r="AL50" s="7"/>
      <c r="AM50" s="7"/>
      <c r="AN50" s="7"/>
      <c r="AO50" s="7"/>
      <c r="AP50" s="7"/>
      <c r="AQ50" s="87"/>
    </row>
  </sheetData>
  <sheetProtection algorithmName="SHA-512" hashValue="CTZXeuFkDksZdf0gcJTBbZbCYCkoyGZNAqFWIhebwjSxaRuHWDurwpwmsRJuNX/KOpswhGN42c2aLw5DLZTmPA==" saltValue="VHmCH2bxshyFjRWyZ02X7Q==" spinCount="100000" sheet="1" objects="1" scenarios="1"/>
  <protectedRanges>
    <protectedRange sqref="E7:J11" name="SelectJobs_1"/>
    <protectedRange sqref="I15:I22 J40:K40 F41:F42 B8:C9 J32:K32 F27:F29 B10:B11 K23 R23:S23 Z23:AA23 AH23:AI23 AP23:AQ23 I36:I39 I27:I31 R40:S40 R32:S32 Q36:Q39 Q27:Q31 H45:I48 Z40:AA40 Z32:AA32 Y36:Y39 Y27:Y31 AH40:AI40 AH32:AI32 AG36:AG39 AG27:AG31 AP40:AQ40 AP32:AQ32 AO36:AO39 AO27:AO31" name="Borrower 1 Job 1"/>
    <protectedRange sqref="N41:N42 AO15:AO22 Q15:Q22 N27:N29 Y15:Y22 AG15:AG22 P45:Q48" name="Borrower 1 Job 2"/>
    <protectedRange sqref="V41:V42 V27:V29 X45:Y48" name="Borrower 1 Job 3_1"/>
    <protectedRange sqref="AD41:AD42 AD27:AD29 AF45:AG48" name="Borrower 1 Job 4_1"/>
    <protectedRange sqref="AL41:AL42 AL27:AL29 AN45:AO48" name="Borrower 1 Job 5_1"/>
    <protectedRange sqref="J23" name="Borrower 1 Job 1_5"/>
    <protectedRange sqref="F16:F17" name="Borrower 1 Job 1_1"/>
    <protectedRange sqref="N16:N17" name="Borrower 1 Job 1_2"/>
    <protectedRange sqref="V16:V17" name="Borrower 1 Job 1_3"/>
    <protectedRange sqref="AD16:AD17" name="Borrower 1 Job 1_4"/>
    <protectedRange sqref="AL16:AL17" name="Borrower 1 Job 1_11"/>
    <protectedRange sqref="F15" name="Borrower 1 Job 1_6"/>
    <protectedRange sqref="N15" name="Borrower 1 Job 1_7"/>
    <protectedRange sqref="V15" name="Borrower 1 Job 1_8"/>
    <protectedRange sqref="AD15" name="Borrower 1 Job 1_9"/>
    <protectedRange sqref="AL15" name="Borrower 1 Job 1_10"/>
  </protectedRanges>
  <dataConsolidate/>
  <mergeCells count="88">
    <mergeCell ref="X49:Y49"/>
    <mergeCell ref="AF49:AG49"/>
    <mergeCell ref="AN49:AO49"/>
    <mergeCell ref="AC46:AD46"/>
    <mergeCell ref="AK46:AL46"/>
    <mergeCell ref="X40:Y40"/>
    <mergeCell ref="AC40:AD40"/>
    <mergeCell ref="AK40:AL40"/>
    <mergeCell ref="H43:K43"/>
    <mergeCell ref="P43:S43"/>
    <mergeCell ref="X43:AA43"/>
    <mergeCell ref="M40:N40"/>
    <mergeCell ref="U40:V40"/>
    <mergeCell ref="AF35:AI35"/>
    <mergeCell ref="AN35:AQ35"/>
    <mergeCell ref="AF43:AI43"/>
    <mergeCell ref="AF40:AG40"/>
    <mergeCell ref="AN43:AQ43"/>
    <mergeCell ref="AF41:AG41"/>
    <mergeCell ref="AN41:AO41"/>
    <mergeCell ref="AN40:AO40"/>
    <mergeCell ref="AN26:AQ26"/>
    <mergeCell ref="H33:I33"/>
    <mergeCell ref="P33:Q33"/>
    <mergeCell ref="X33:Y33"/>
    <mergeCell ref="AF33:AG33"/>
    <mergeCell ref="AN33:AO33"/>
    <mergeCell ref="H32:I32"/>
    <mergeCell ref="P32:Q32"/>
    <mergeCell ref="X32:Y32"/>
    <mergeCell ref="AF32:AG32"/>
    <mergeCell ref="AN32:AO32"/>
    <mergeCell ref="AK26:AL26"/>
    <mergeCell ref="H26:K26"/>
    <mergeCell ref="P26:S26"/>
    <mergeCell ref="X26:AA26"/>
    <mergeCell ref="AF26:AI26"/>
    <mergeCell ref="AC13:AI13"/>
    <mergeCell ref="AK19:AL19"/>
    <mergeCell ref="AN23:AO23"/>
    <mergeCell ref="H24:I24"/>
    <mergeCell ref="P24:Q24"/>
    <mergeCell ref="X24:Y24"/>
    <mergeCell ref="AF24:AG24"/>
    <mergeCell ref="AN24:AO24"/>
    <mergeCell ref="H23:I23"/>
    <mergeCell ref="P23:Q23"/>
    <mergeCell ref="X23:Y23"/>
    <mergeCell ref="AF23:AG23"/>
    <mergeCell ref="AC19:AD19"/>
    <mergeCell ref="X35:AA35"/>
    <mergeCell ref="X41:Y41"/>
    <mergeCell ref="A4:C6"/>
    <mergeCell ref="D4:XFD6"/>
    <mergeCell ref="A7:C7"/>
    <mergeCell ref="B8:C8"/>
    <mergeCell ref="B9:C9"/>
    <mergeCell ref="AK13:AQ13"/>
    <mergeCell ref="E14:F14"/>
    <mergeCell ref="M14:N14"/>
    <mergeCell ref="U14:V14"/>
    <mergeCell ref="AC14:AD14"/>
    <mergeCell ref="AK14:AL14"/>
    <mergeCell ref="E13:K13"/>
    <mergeCell ref="M13:S13"/>
    <mergeCell ref="U13:AA13"/>
    <mergeCell ref="H49:I49"/>
    <mergeCell ref="P49:Q49"/>
    <mergeCell ref="E46:F46"/>
    <mergeCell ref="M46:N46"/>
    <mergeCell ref="U46:V46"/>
    <mergeCell ref="U26:V26"/>
    <mergeCell ref="AC26:AD26"/>
    <mergeCell ref="E19:F19"/>
    <mergeCell ref="M19:N19"/>
    <mergeCell ref="U19:V19"/>
    <mergeCell ref="A1:L3"/>
    <mergeCell ref="A13:C13"/>
    <mergeCell ref="H35:K35"/>
    <mergeCell ref="P35:S35"/>
    <mergeCell ref="H41:I41"/>
    <mergeCell ref="P41:Q41"/>
    <mergeCell ref="E26:F26"/>
    <mergeCell ref="M26:N26"/>
    <mergeCell ref="E40:F40"/>
    <mergeCell ref="H40:I40"/>
    <mergeCell ref="P40:Q40"/>
    <mergeCell ref="E30:F30"/>
  </mergeCells>
  <dataValidations count="5">
    <dataValidation type="list" allowBlank="1" showInputMessage="1" showErrorMessage="1" sqref="AL27 N27 V27 AD27 F27" xr:uid="{8132E392-7B08-4044-88DB-AF672776B5A2}">
      <formula1>"Bi-Weekly, Weekly, Monthly, Bi-Monthly, Annually"</formula1>
    </dataValidation>
    <dataValidation type="list" allowBlank="1" showInputMessage="1" showErrorMessage="1" sqref="B10:B11" xr:uid="{94A5B1EC-FD85-413E-BFDC-41C7A0FE595C}">
      <formula1>"Sum of Calculations, 1003, Affadivit"</formula1>
    </dataValidation>
    <dataValidation type="list" allowBlank="1" showInputMessage="1" showErrorMessage="1" sqref="AP23:AQ23 R23:S23 Z23:AA23 AH23:AI23 J23:K23" xr:uid="{E2F30F70-969B-46C5-82C2-004E76203617}">
      <formula1>"Not Used, YTD Gross, YTD Gross + 1 Yr W2 Avg, YTD Gross + 2 Yr W2 Avg, Hourly, Period Salary, 1 Yr Prior W2, 2 Yr W2 Avg, YTD Base, YTD Base + 1 Yr Prior Avg, YTD Base + 2 Yr Prior Avg"</formula1>
    </dataValidation>
    <dataValidation type="list" allowBlank="1" showInputMessage="1" showErrorMessage="1" sqref="J40:K40 R40:S40 AH40:AI40 Z40:AA40 AP40:AQ40" xr:uid="{05F97F88-66B5-4A42-819D-BDDC9D621D9C}">
      <formula1>"Not Used, YTD Avg, YTD + 1 Year AVG, YTD + 2 Year Avg, 2 Year Avg, Freetyping"</formula1>
    </dataValidation>
    <dataValidation type="list" allowBlank="1" showInputMessage="1" showErrorMessage="1" sqref="AP32:AQ32 R32:S32 AH32:AI32 Z32:AA32 J32:K32" xr:uid="{8EFE298B-0E2A-42F5-991D-525E046EF1F4}">
      <formula1>"Not Used, Lump Sum, Lump + YTD Avg, Lump + YTD + 1 Yr Prior, Lump + YTD + 2 Yr Prior, YTD Avg, YTD + 1 Year AVG, YTD + 2 Year Avg, 2 Year Avg, Freetyping"</formula1>
    </dataValidation>
  </dataValidations>
  <pageMargins left="0.7" right="0.7" top="0.75" bottom="0.75" header="0.3" footer="0.3"/>
  <pageSetup scale="67" orientation="landscape" r:id="rId1"/>
  <colBreaks count="1" manualBreakCount="1">
    <brk id="4" min="3" max="49" man="1"/>
  </colBreaks>
  <drawing r:id="rId2"/>
  <legacyDrawing r:id="rId3"/>
  <mc:AlternateContent xmlns:mc="http://schemas.openxmlformats.org/markup-compatibility/2006">
    <mc:Choice Requires="x14">
      <controls>
        <mc:AlternateContent xmlns:mc="http://schemas.openxmlformats.org/markup-compatibility/2006">
          <mc:Choice Requires="x14">
            <control shapeId="39942" r:id="rId4" name="Check Box 6">
              <controlPr defaultSize="0" autoFill="0" autoLine="0" autoPict="0">
                <anchor moveWithCells="1" sizeWithCells="1">
                  <from>
                    <xdr:col>4</xdr:col>
                    <xdr:colOff>9525</xdr:colOff>
                    <xdr:row>26</xdr:row>
                    <xdr:rowOff>142875</xdr:rowOff>
                  </from>
                  <to>
                    <xdr:col>4</xdr:col>
                    <xdr:colOff>466725</xdr:colOff>
                    <xdr:row>28</xdr:row>
                    <xdr:rowOff>47625</xdr:rowOff>
                  </to>
                </anchor>
              </controlPr>
            </control>
          </mc:Choice>
        </mc:AlternateContent>
        <mc:AlternateContent xmlns:mc="http://schemas.openxmlformats.org/markup-compatibility/2006">
          <mc:Choice Requires="x14">
            <control shapeId="39943" r:id="rId5" name="Check Box 7">
              <controlPr defaultSize="0" autoFill="0" autoLine="0" autoPict="0">
                <anchor moveWithCells="1" sizeWithCells="1">
                  <from>
                    <xdr:col>4</xdr:col>
                    <xdr:colOff>9525</xdr:colOff>
                    <xdr:row>27</xdr:row>
                    <xdr:rowOff>133350</xdr:rowOff>
                  </from>
                  <to>
                    <xdr:col>4</xdr:col>
                    <xdr:colOff>600075</xdr:colOff>
                    <xdr:row>29</xdr:row>
                    <xdr:rowOff>95250</xdr:rowOff>
                  </to>
                </anchor>
              </controlPr>
            </control>
          </mc:Choice>
        </mc:AlternateContent>
        <mc:AlternateContent xmlns:mc="http://schemas.openxmlformats.org/markup-compatibility/2006">
          <mc:Choice Requires="x14">
            <control shapeId="39945" r:id="rId6" name="Check Box 9">
              <controlPr defaultSize="0" autoFill="0" autoLine="0" autoPict="0">
                <anchor moveWithCells="1" sizeWithCells="1">
                  <from>
                    <xdr:col>7</xdr:col>
                    <xdr:colOff>2352675</xdr:colOff>
                    <xdr:row>43</xdr:row>
                    <xdr:rowOff>219075</xdr:rowOff>
                  </from>
                  <to>
                    <xdr:col>7</xdr:col>
                    <xdr:colOff>2571750</xdr:colOff>
                    <xdr:row>45</xdr:row>
                    <xdr:rowOff>66675</xdr:rowOff>
                  </to>
                </anchor>
              </controlPr>
            </control>
          </mc:Choice>
        </mc:AlternateContent>
        <mc:AlternateContent xmlns:mc="http://schemas.openxmlformats.org/markup-compatibility/2006">
          <mc:Choice Requires="x14">
            <control shapeId="39946" r:id="rId7" name="Check Box 10">
              <controlPr defaultSize="0" autoFill="0" autoLine="0" autoPict="0">
                <anchor moveWithCells="1">
                  <from>
                    <xdr:col>7</xdr:col>
                    <xdr:colOff>2362200</xdr:colOff>
                    <xdr:row>44</xdr:row>
                    <xdr:rowOff>161925</xdr:rowOff>
                  </from>
                  <to>
                    <xdr:col>8</xdr:col>
                    <xdr:colOff>171450</xdr:colOff>
                    <xdr:row>46</xdr:row>
                    <xdr:rowOff>0</xdr:rowOff>
                  </to>
                </anchor>
              </controlPr>
            </control>
          </mc:Choice>
        </mc:AlternateContent>
        <mc:AlternateContent xmlns:mc="http://schemas.openxmlformats.org/markup-compatibility/2006">
          <mc:Choice Requires="x14">
            <control shapeId="39947" r:id="rId8" name="Check Box 11">
              <controlPr defaultSize="0" autoFill="0" autoLine="0" autoPict="0">
                <anchor moveWithCells="1">
                  <from>
                    <xdr:col>7</xdr:col>
                    <xdr:colOff>2352675</xdr:colOff>
                    <xdr:row>45</xdr:row>
                    <xdr:rowOff>152400</xdr:rowOff>
                  </from>
                  <to>
                    <xdr:col>8</xdr:col>
                    <xdr:colOff>161925</xdr:colOff>
                    <xdr:row>47</xdr:row>
                    <xdr:rowOff>19050</xdr:rowOff>
                  </to>
                </anchor>
              </controlPr>
            </control>
          </mc:Choice>
        </mc:AlternateContent>
        <mc:AlternateContent xmlns:mc="http://schemas.openxmlformats.org/markup-compatibility/2006">
          <mc:Choice Requires="x14">
            <control shapeId="39948" r:id="rId9" name="Check Box 12">
              <controlPr defaultSize="0" autoFill="0" autoLine="0" autoPict="0">
                <anchor moveWithCells="1">
                  <from>
                    <xdr:col>7</xdr:col>
                    <xdr:colOff>2352675</xdr:colOff>
                    <xdr:row>46</xdr:row>
                    <xdr:rowOff>76200</xdr:rowOff>
                  </from>
                  <to>
                    <xdr:col>8</xdr:col>
                    <xdr:colOff>152400</xdr:colOff>
                    <xdr:row>48</xdr:row>
                    <xdr:rowOff>28575</xdr:rowOff>
                  </to>
                </anchor>
              </controlPr>
            </control>
          </mc:Choice>
        </mc:AlternateContent>
        <mc:AlternateContent xmlns:mc="http://schemas.openxmlformats.org/markup-compatibility/2006">
          <mc:Choice Requires="x14">
            <control shapeId="39951" r:id="rId10" name="Check Box 15">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39953" r:id="rId11" name="Check Box 17">
              <controlPr defaultSize="0" autoFill="0" autoLine="0" autoPict="0">
                <anchor moveWithCells="1" sizeWithCells="1">
                  <from>
                    <xdr:col>12</xdr:col>
                    <xdr:colOff>0</xdr:colOff>
                    <xdr:row>27</xdr:row>
                    <xdr:rowOff>0</xdr:rowOff>
                  </from>
                  <to>
                    <xdr:col>12</xdr:col>
                    <xdr:colOff>457200</xdr:colOff>
                    <xdr:row>28</xdr:row>
                    <xdr:rowOff>104775</xdr:rowOff>
                  </to>
                </anchor>
              </controlPr>
            </control>
          </mc:Choice>
        </mc:AlternateContent>
        <mc:AlternateContent xmlns:mc="http://schemas.openxmlformats.org/markup-compatibility/2006">
          <mc:Choice Requires="x14">
            <control shapeId="39954" r:id="rId12" name="Check Box 18">
              <controlPr defaultSize="0" autoFill="0" autoLine="0" autoPict="0">
                <anchor moveWithCells="1" sizeWithCells="1">
                  <from>
                    <xdr:col>12</xdr:col>
                    <xdr:colOff>0</xdr:colOff>
                    <xdr:row>27</xdr:row>
                    <xdr:rowOff>114300</xdr:rowOff>
                  </from>
                  <to>
                    <xdr:col>12</xdr:col>
                    <xdr:colOff>590550</xdr:colOff>
                    <xdr:row>29</xdr:row>
                    <xdr:rowOff>76200</xdr:rowOff>
                  </to>
                </anchor>
              </controlPr>
            </control>
          </mc:Choice>
        </mc:AlternateContent>
        <mc:AlternateContent xmlns:mc="http://schemas.openxmlformats.org/markup-compatibility/2006">
          <mc:Choice Requires="x14">
            <control shapeId="39956" r:id="rId13" name="Check Box 20">
              <controlPr defaultSize="0" autoFill="0" autoLine="0" autoPict="0">
                <anchor moveWithCells="1" sizeWithCells="1">
                  <from>
                    <xdr:col>15</xdr:col>
                    <xdr:colOff>2314575</xdr:colOff>
                    <xdr:row>43</xdr:row>
                    <xdr:rowOff>219075</xdr:rowOff>
                  </from>
                  <to>
                    <xdr:col>16</xdr:col>
                    <xdr:colOff>38100</xdr:colOff>
                    <xdr:row>45</xdr:row>
                    <xdr:rowOff>66675</xdr:rowOff>
                  </to>
                </anchor>
              </controlPr>
            </control>
          </mc:Choice>
        </mc:AlternateContent>
        <mc:AlternateContent xmlns:mc="http://schemas.openxmlformats.org/markup-compatibility/2006">
          <mc:Choice Requires="x14">
            <control shapeId="39957" r:id="rId14" name="Check Box 21">
              <controlPr defaultSize="0" autoFill="0" autoLine="0" autoPict="0">
                <anchor moveWithCells="1" sizeWithCells="1">
                  <from>
                    <xdr:col>15</xdr:col>
                    <xdr:colOff>2305050</xdr:colOff>
                    <xdr:row>44</xdr:row>
                    <xdr:rowOff>123825</xdr:rowOff>
                  </from>
                  <to>
                    <xdr:col>16</xdr:col>
                    <xdr:colOff>238125</xdr:colOff>
                    <xdr:row>46</xdr:row>
                    <xdr:rowOff>47625</xdr:rowOff>
                  </to>
                </anchor>
              </controlPr>
            </control>
          </mc:Choice>
        </mc:AlternateContent>
        <mc:AlternateContent xmlns:mc="http://schemas.openxmlformats.org/markup-compatibility/2006">
          <mc:Choice Requires="x14">
            <control shapeId="39958" r:id="rId15" name="Check Box 22">
              <controlPr defaultSize="0" autoFill="0" autoLine="0" autoPict="0">
                <anchor moveWithCells="1" sizeWithCells="1">
                  <from>
                    <xdr:col>15</xdr:col>
                    <xdr:colOff>2314575</xdr:colOff>
                    <xdr:row>45</xdr:row>
                    <xdr:rowOff>114300</xdr:rowOff>
                  </from>
                  <to>
                    <xdr:col>16</xdr:col>
                    <xdr:colOff>238125</xdr:colOff>
                    <xdr:row>47</xdr:row>
                    <xdr:rowOff>38100</xdr:rowOff>
                  </to>
                </anchor>
              </controlPr>
            </control>
          </mc:Choice>
        </mc:AlternateContent>
        <mc:AlternateContent xmlns:mc="http://schemas.openxmlformats.org/markup-compatibility/2006">
          <mc:Choice Requires="x14">
            <control shapeId="39959" r:id="rId16" name="Check Box 23">
              <controlPr defaultSize="0" autoFill="0" autoLine="0" autoPict="0">
                <anchor moveWithCells="1" sizeWithCells="1">
                  <from>
                    <xdr:col>15</xdr:col>
                    <xdr:colOff>2305050</xdr:colOff>
                    <xdr:row>46</xdr:row>
                    <xdr:rowOff>114300</xdr:rowOff>
                  </from>
                  <to>
                    <xdr:col>16</xdr:col>
                    <xdr:colOff>228600</xdr:colOff>
                    <xdr:row>47</xdr:row>
                    <xdr:rowOff>200025</xdr:rowOff>
                  </to>
                </anchor>
              </controlPr>
            </control>
          </mc:Choice>
        </mc:AlternateContent>
        <mc:AlternateContent xmlns:mc="http://schemas.openxmlformats.org/markup-compatibility/2006">
          <mc:Choice Requires="x14">
            <control shapeId="39962" r:id="rId17" name="Check Box 26">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39964" r:id="rId18" name="Check Box 28">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39965" r:id="rId19" name="Check Box 29">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39967" r:id="rId20" name="Check Box 31">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39968" r:id="rId21" name="Check Box 32">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39969" r:id="rId22" name="Check Box 33">
              <controlPr defaultSize="0" autoFill="0" autoLine="0" autoPict="0">
                <anchor moveWithCells="1" sizeWithCells="1">
                  <from>
                    <xdr:col>23</xdr:col>
                    <xdr:colOff>2200275</xdr:colOff>
                    <xdr:row>46</xdr:row>
                    <xdr:rowOff>104775</xdr:rowOff>
                  </from>
                  <to>
                    <xdr:col>24</xdr:col>
                    <xdr:colOff>114300</xdr:colOff>
                    <xdr:row>48</xdr:row>
                    <xdr:rowOff>0</xdr:rowOff>
                  </to>
                </anchor>
              </controlPr>
            </control>
          </mc:Choice>
        </mc:AlternateContent>
        <mc:AlternateContent xmlns:mc="http://schemas.openxmlformats.org/markup-compatibility/2006">
          <mc:Choice Requires="x14">
            <control shapeId="39971" r:id="rId23" name="Check Box 35">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39973" r:id="rId24" name="Check Box 37">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39974" r:id="rId25" name="Check Box 38">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39976" r:id="rId26" name="Check Box 40">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39977" r:id="rId27" name="Check Box 41">
              <controlPr defaultSize="0" autoFill="0" autoLine="0" autoPict="0">
                <anchor moveWithCells="1" sizeWithCells="1">
                  <from>
                    <xdr:col>31</xdr:col>
                    <xdr:colOff>2209800</xdr:colOff>
                    <xdr:row>45</xdr:row>
                    <xdr:rowOff>133350</xdr:rowOff>
                  </from>
                  <to>
                    <xdr:col>32</xdr:col>
                    <xdr:colOff>133350</xdr:colOff>
                    <xdr:row>47</xdr:row>
                    <xdr:rowOff>57150</xdr:rowOff>
                  </to>
                </anchor>
              </controlPr>
            </control>
          </mc:Choice>
        </mc:AlternateContent>
        <mc:AlternateContent xmlns:mc="http://schemas.openxmlformats.org/markup-compatibility/2006">
          <mc:Choice Requires="x14">
            <control shapeId="39978" r:id="rId28" name="Check Box 42">
              <controlPr defaultSize="0" autoFill="0" autoLine="0" autoPict="0">
                <anchor moveWithCells="1" sizeWithCells="1">
                  <from>
                    <xdr:col>31</xdr:col>
                    <xdr:colOff>2219325</xdr:colOff>
                    <xdr:row>46</xdr:row>
                    <xdr:rowOff>123825</xdr:rowOff>
                  </from>
                  <to>
                    <xdr:col>32</xdr:col>
                    <xdr:colOff>142875</xdr:colOff>
                    <xdr:row>48</xdr:row>
                    <xdr:rowOff>0</xdr:rowOff>
                  </to>
                </anchor>
              </controlPr>
            </control>
          </mc:Choice>
        </mc:AlternateContent>
        <mc:AlternateContent xmlns:mc="http://schemas.openxmlformats.org/markup-compatibility/2006">
          <mc:Choice Requires="x14">
            <control shapeId="39980" r:id="rId29" name="Check Box 44">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39982" r:id="rId30" name="Check Box 46">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39983" r:id="rId31" name="Check Box 47">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39985" r:id="rId32" name="Check Box 49">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39986" r:id="rId33" name="Check Box 50">
              <controlPr defaultSize="0" autoFill="0" autoLine="0" autoPict="0">
                <anchor moveWithCells="1" sizeWithCells="1">
                  <from>
                    <xdr:col>39</xdr:col>
                    <xdr:colOff>2324100</xdr:colOff>
                    <xdr:row>44</xdr:row>
                    <xdr:rowOff>114300</xdr:rowOff>
                  </from>
                  <to>
                    <xdr:col>40</xdr:col>
                    <xdr:colOff>476250</xdr:colOff>
                    <xdr:row>46</xdr:row>
                    <xdr:rowOff>38100</xdr:rowOff>
                  </to>
                </anchor>
              </controlPr>
            </control>
          </mc:Choice>
        </mc:AlternateContent>
        <mc:AlternateContent xmlns:mc="http://schemas.openxmlformats.org/markup-compatibility/2006">
          <mc:Choice Requires="x14">
            <control shapeId="39987" r:id="rId34" name="Check Box 51">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39988" r:id="rId35" name="Check Box 52">
              <controlPr defaultSize="0" autoFill="0" autoLine="0" autoPict="0">
                <anchor moveWithCells="1" sizeWithCells="1">
                  <from>
                    <xdr:col>39</xdr:col>
                    <xdr:colOff>2305050</xdr:colOff>
                    <xdr:row>46</xdr:row>
                    <xdr:rowOff>123825</xdr:rowOff>
                  </from>
                  <to>
                    <xdr:col>40</xdr:col>
                    <xdr:colOff>466725</xdr:colOff>
                    <xdr:row>48</xdr:row>
                    <xdr:rowOff>0</xdr:rowOff>
                  </to>
                </anchor>
              </controlPr>
            </control>
          </mc:Choice>
        </mc:AlternateContent>
        <mc:AlternateContent xmlns:mc="http://schemas.openxmlformats.org/markup-compatibility/2006">
          <mc:Choice Requires="x14">
            <control shapeId="39991" r:id="rId36" name="Check Box 55">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39993" r:id="rId37" name="Check Box 57">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39995" r:id="rId38" name="Check Box 59">
              <controlPr defaultSize="0" autoFill="0" autoLine="0" autoPict="0">
                <anchor moveWithCells="1" sizeWithCells="1">
                  <from>
                    <xdr:col>31</xdr:col>
                    <xdr:colOff>2238375</xdr:colOff>
                    <xdr:row>43</xdr:row>
                    <xdr:rowOff>171450</xdr:rowOff>
                  </from>
                  <to>
                    <xdr:col>32</xdr:col>
                    <xdr:colOff>152400</xdr:colOff>
                    <xdr:row>45</xdr:row>
                    <xdr:rowOff>76200</xdr:rowOff>
                  </to>
                </anchor>
              </controlPr>
            </control>
          </mc:Choice>
        </mc:AlternateContent>
        <mc:AlternateContent xmlns:mc="http://schemas.openxmlformats.org/markup-compatibility/2006">
          <mc:Choice Requires="x14">
            <control shapeId="39997" r:id="rId39" name="Check Box 61">
              <controlPr defaultSize="0" autoFill="0" autoLine="0" autoPict="0">
                <anchor moveWithCells="1" sizeWithCells="1">
                  <from>
                    <xdr:col>4</xdr:col>
                    <xdr:colOff>9525</xdr:colOff>
                    <xdr:row>27</xdr:row>
                    <xdr:rowOff>190500</xdr:rowOff>
                  </from>
                  <to>
                    <xdr:col>4</xdr:col>
                    <xdr:colOff>600075</xdr:colOff>
                    <xdr:row>29</xdr:row>
                    <xdr:rowOff>38100</xdr:rowOff>
                  </to>
                </anchor>
              </controlPr>
            </control>
          </mc:Choice>
        </mc:AlternateContent>
        <mc:AlternateContent xmlns:mc="http://schemas.openxmlformats.org/markup-compatibility/2006">
          <mc:Choice Requires="x14">
            <control shapeId="40002" r:id="rId40" name="Check Box 66">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40003" r:id="rId41" name="Check Box 67">
              <controlPr defaultSize="0" autoFill="0" autoLine="0" autoPict="0">
                <anchor moveWithCells="1" sizeWithCells="1">
                  <from>
                    <xdr:col>12</xdr:col>
                    <xdr:colOff>0</xdr:colOff>
                    <xdr:row>27</xdr:row>
                    <xdr:rowOff>0</xdr:rowOff>
                  </from>
                  <to>
                    <xdr:col>12</xdr:col>
                    <xdr:colOff>457200</xdr:colOff>
                    <xdr:row>28</xdr:row>
                    <xdr:rowOff>104775</xdr:rowOff>
                  </to>
                </anchor>
              </controlPr>
            </control>
          </mc:Choice>
        </mc:AlternateContent>
        <mc:AlternateContent xmlns:mc="http://schemas.openxmlformats.org/markup-compatibility/2006">
          <mc:Choice Requires="x14">
            <control shapeId="40004" r:id="rId42" name="Check Box 68">
              <controlPr defaultSize="0" autoFill="0" autoLine="0" autoPict="0">
                <anchor moveWithCells="1" sizeWithCells="1">
                  <from>
                    <xdr:col>12</xdr:col>
                    <xdr:colOff>0</xdr:colOff>
                    <xdr:row>27</xdr:row>
                    <xdr:rowOff>114300</xdr:rowOff>
                  </from>
                  <to>
                    <xdr:col>12</xdr:col>
                    <xdr:colOff>590550</xdr:colOff>
                    <xdr:row>29</xdr:row>
                    <xdr:rowOff>76200</xdr:rowOff>
                  </to>
                </anchor>
              </controlPr>
            </control>
          </mc:Choice>
        </mc:AlternateContent>
        <mc:AlternateContent xmlns:mc="http://schemas.openxmlformats.org/markup-compatibility/2006">
          <mc:Choice Requires="x14">
            <control shapeId="40009" r:id="rId43" name="Check Box 73">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40010" r:id="rId44" name="Check Box 74">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40011" r:id="rId45" name="Check Box 75">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40012" r:id="rId46" name="Check Box 76">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40013" r:id="rId47" name="Check Box 77">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40014" r:id="rId48" name="Check Box 78">
              <controlPr defaultSize="0" autoFill="0" autoLine="0" autoPict="0">
                <anchor moveWithCells="1" sizeWithCells="1">
                  <from>
                    <xdr:col>23</xdr:col>
                    <xdr:colOff>2219325</xdr:colOff>
                    <xdr:row>47</xdr:row>
                    <xdr:rowOff>85725</xdr:rowOff>
                  </from>
                  <to>
                    <xdr:col>24</xdr:col>
                    <xdr:colOff>133350</xdr:colOff>
                    <xdr:row>48</xdr:row>
                    <xdr:rowOff>0</xdr:rowOff>
                  </to>
                </anchor>
              </controlPr>
            </control>
          </mc:Choice>
        </mc:AlternateContent>
        <mc:AlternateContent xmlns:mc="http://schemas.openxmlformats.org/markup-compatibility/2006">
          <mc:Choice Requires="x14">
            <control shapeId="40015" r:id="rId49" name="Check Box 79">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40016" r:id="rId50" name="Check Box 80">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40017" r:id="rId51" name="Check Box 81">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40018" r:id="rId52" name="Check Box 82">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40019" r:id="rId53" name="Check Box 83">
              <controlPr defaultSize="0" autoFill="0" autoLine="0" autoPict="0">
                <anchor moveWithCells="1" sizeWithCells="1">
                  <from>
                    <xdr:col>31</xdr:col>
                    <xdr:colOff>2209800</xdr:colOff>
                    <xdr:row>45</xdr:row>
                    <xdr:rowOff>133350</xdr:rowOff>
                  </from>
                  <to>
                    <xdr:col>32</xdr:col>
                    <xdr:colOff>133350</xdr:colOff>
                    <xdr:row>47</xdr:row>
                    <xdr:rowOff>57150</xdr:rowOff>
                  </to>
                </anchor>
              </controlPr>
            </control>
          </mc:Choice>
        </mc:AlternateContent>
        <mc:AlternateContent xmlns:mc="http://schemas.openxmlformats.org/markup-compatibility/2006">
          <mc:Choice Requires="x14">
            <control shapeId="40020" r:id="rId54" name="Check Box 84">
              <controlPr defaultSize="0" autoFill="0" autoLine="0" autoPict="0">
                <anchor moveWithCells="1" sizeWithCells="1">
                  <from>
                    <xdr:col>31</xdr:col>
                    <xdr:colOff>2219325</xdr:colOff>
                    <xdr:row>46</xdr:row>
                    <xdr:rowOff>123825</xdr:rowOff>
                  </from>
                  <to>
                    <xdr:col>32</xdr:col>
                    <xdr:colOff>142875</xdr:colOff>
                    <xdr:row>48</xdr:row>
                    <xdr:rowOff>0</xdr:rowOff>
                  </to>
                </anchor>
              </controlPr>
            </control>
          </mc:Choice>
        </mc:AlternateContent>
        <mc:AlternateContent xmlns:mc="http://schemas.openxmlformats.org/markup-compatibility/2006">
          <mc:Choice Requires="x14">
            <control shapeId="40021" r:id="rId55" name="Check Box 85">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40022" r:id="rId56" name="Check Box 86">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40023" r:id="rId57" name="Check Box 87">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40024" r:id="rId58" name="Check Box 88">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40025" r:id="rId59" name="Check Box 89">
              <controlPr defaultSize="0" autoFill="0" autoLine="0" autoPict="0">
                <anchor moveWithCells="1" sizeWithCells="1">
                  <from>
                    <xdr:col>39</xdr:col>
                    <xdr:colOff>2324100</xdr:colOff>
                    <xdr:row>44</xdr:row>
                    <xdr:rowOff>114300</xdr:rowOff>
                  </from>
                  <to>
                    <xdr:col>40</xdr:col>
                    <xdr:colOff>466725</xdr:colOff>
                    <xdr:row>46</xdr:row>
                    <xdr:rowOff>38100</xdr:rowOff>
                  </to>
                </anchor>
              </controlPr>
            </control>
          </mc:Choice>
        </mc:AlternateContent>
        <mc:AlternateContent xmlns:mc="http://schemas.openxmlformats.org/markup-compatibility/2006">
          <mc:Choice Requires="x14">
            <control shapeId="40026" r:id="rId60" name="Check Box 90">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40027" r:id="rId61" name="Check Box 91">
              <controlPr defaultSize="0" autoFill="0" autoLine="0" autoPict="0">
                <anchor moveWithCells="1" sizeWithCells="1">
                  <from>
                    <xdr:col>39</xdr:col>
                    <xdr:colOff>2343150</xdr:colOff>
                    <xdr:row>46</xdr:row>
                    <xdr:rowOff>57150</xdr:rowOff>
                  </from>
                  <to>
                    <xdr:col>40</xdr:col>
                    <xdr:colOff>504825</xdr:colOff>
                    <xdr:row>47</xdr:row>
                    <xdr:rowOff>142875</xdr:rowOff>
                  </to>
                </anchor>
              </controlPr>
            </control>
          </mc:Choice>
        </mc:AlternateContent>
        <mc:AlternateContent xmlns:mc="http://schemas.openxmlformats.org/markup-compatibility/2006">
          <mc:Choice Requires="x14">
            <control shapeId="40028" r:id="rId62" name="Check Box 92">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40029" r:id="rId63" name="Check Box 93">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40030" r:id="rId64" name="Check Box 94">
              <controlPr defaultSize="0" autoFill="0" autoLine="0" autoPict="0">
                <anchor moveWithCells="1" sizeWithCells="1">
                  <from>
                    <xdr:col>31</xdr:col>
                    <xdr:colOff>2238375</xdr:colOff>
                    <xdr:row>43</xdr:row>
                    <xdr:rowOff>171450</xdr:rowOff>
                  </from>
                  <to>
                    <xdr:col>32</xdr:col>
                    <xdr:colOff>152400</xdr:colOff>
                    <xdr:row>45</xdr:row>
                    <xdr:rowOff>76200</xdr:rowOff>
                  </to>
                </anchor>
              </controlPr>
            </control>
          </mc:Choice>
        </mc:AlternateContent>
        <mc:AlternateContent xmlns:mc="http://schemas.openxmlformats.org/markup-compatibility/2006">
          <mc:Choice Requires="x14">
            <control shapeId="40032" r:id="rId65" name="Check Box 96">
              <controlPr defaultSize="0" autoFill="0" autoLine="0" autoPict="0">
                <anchor moveWithCells="1" sizeWithCells="1">
                  <from>
                    <xdr:col>4</xdr:col>
                    <xdr:colOff>9525</xdr:colOff>
                    <xdr:row>27</xdr:row>
                    <xdr:rowOff>190500</xdr:rowOff>
                  </from>
                  <to>
                    <xdr:col>4</xdr:col>
                    <xdr:colOff>600075</xdr:colOff>
                    <xdr:row>29</xdr:row>
                    <xdr:rowOff>38100</xdr:rowOff>
                  </to>
                </anchor>
              </controlPr>
            </control>
          </mc:Choice>
        </mc:AlternateContent>
        <mc:AlternateContent xmlns:mc="http://schemas.openxmlformats.org/markup-compatibility/2006">
          <mc:Choice Requires="x14">
            <control shapeId="40037" r:id="rId66" name="Check Box 101">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40038" r:id="rId67" name="Check Box 102">
              <controlPr defaultSize="0" autoFill="0" autoLine="0" autoPict="0">
                <anchor moveWithCells="1" sizeWithCells="1">
                  <from>
                    <xdr:col>12</xdr:col>
                    <xdr:colOff>0</xdr:colOff>
                    <xdr:row>27</xdr:row>
                    <xdr:rowOff>0</xdr:rowOff>
                  </from>
                  <to>
                    <xdr:col>12</xdr:col>
                    <xdr:colOff>457200</xdr:colOff>
                    <xdr:row>28</xdr:row>
                    <xdr:rowOff>104775</xdr:rowOff>
                  </to>
                </anchor>
              </controlPr>
            </control>
          </mc:Choice>
        </mc:AlternateContent>
        <mc:AlternateContent xmlns:mc="http://schemas.openxmlformats.org/markup-compatibility/2006">
          <mc:Choice Requires="x14">
            <control shapeId="40039" r:id="rId68" name="Check Box 103">
              <controlPr defaultSize="0" autoFill="0" autoLine="0" autoPict="0">
                <anchor moveWithCells="1" sizeWithCells="1">
                  <from>
                    <xdr:col>12</xdr:col>
                    <xdr:colOff>0</xdr:colOff>
                    <xdr:row>27</xdr:row>
                    <xdr:rowOff>114300</xdr:rowOff>
                  </from>
                  <to>
                    <xdr:col>12</xdr:col>
                    <xdr:colOff>590550</xdr:colOff>
                    <xdr:row>29</xdr:row>
                    <xdr:rowOff>76200</xdr:rowOff>
                  </to>
                </anchor>
              </controlPr>
            </control>
          </mc:Choice>
        </mc:AlternateContent>
        <mc:AlternateContent xmlns:mc="http://schemas.openxmlformats.org/markup-compatibility/2006">
          <mc:Choice Requires="x14">
            <control shapeId="40044" r:id="rId69" name="Check Box 108">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40045" r:id="rId70" name="Check Box 109">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40046" r:id="rId71" name="Check Box 110">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40047" r:id="rId72" name="Check Box 111">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40048" r:id="rId73" name="Check Box 112">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40049" r:id="rId74" name="Check Box 113">
              <controlPr defaultSize="0" autoFill="0" autoLine="0" autoPict="0">
                <anchor moveWithCells="1" sizeWithCells="1">
                  <from>
                    <xdr:col>23</xdr:col>
                    <xdr:colOff>2219325</xdr:colOff>
                    <xdr:row>47</xdr:row>
                    <xdr:rowOff>85725</xdr:rowOff>
                  </from>
                  <to>
                    <xdr:col>24</xdr:col>
                    <xdr:colOff>133350</xdr:colOff>
                    <xdr:row>48</xdr:row>
                    <xdr:rowOff>0</xdr:rowOff>
                  </to>
                </anchor>
              </controlPr>
            </control>
          </mc:Choice>
        </mc:AlternateContent>
        <mc:AlternateContent xmlns:mc="http://schemas.openxmlformats.org/markup-compatibility/2006">
          <mc:Choice Requires="x14">
            <control shapeId="40050" r:id="rId75" name="Check Box 114">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40051" r:id="rId76" name="Check Box 115">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40052" r:id="rId77" name="Check Box 116">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40053" r:id="rId78" name="Check Box 117">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40054" r:id="rId79" name="Check Box 118">
              <controlPr defaultSize="0" autoFill="0" autoLine="0" autoPict="0">
                <anchor moveWithCells="1" sizeWithCells="1">
                  <from>
                    <xdr:col>31</xdr:col>
                    <xdr:colOff>2209800</xdr:colOff>
                    <xdr:row>45</xdr:row>
                    <xdr:rowOff>133350</xdr:rowOff>
                  </from>
                  <to>
                    <xdr:col>32</xdr:col>
                    <xdr:colOff>133350</xdr:colOff>
                    <xdr:row>47</xdr:row>
                    <xdr:rowOff>57150</xdr:rowOff>
                  </to>
                </anchor>
              </controlPr>
            </control>
          </mc:Choice>
        </mc:AlternateContent>
        <mc:AlternateContent xmlns:mc="http://schemas.openxmlformats.org/markup-compatibility/2006">
          <mc:Choice Requires="x14">
            <control shapeId="40055" r:id="rId80" name="Check Box 119">
              <controlPr defaultSize="0" autoFill="0" autoLine="0" autoPict="0">
                <anchor moveWithCells="1" sizeWithCells="1">
                  <from>
                    <xdr:col>31</xdr:col>
                    <xdr:colOff>2219325</xdr:colOff>
                    <xdr:row>46</xdr:row>
                    <xdr:rowOff>123825</xdr:rowOff>
                  </from>
                  <to>
                    <xdr:col>32</xdr:col>
                    <xdr:colOff>142875</xdr:colOff>
                    <xdr:row>48</xdr:row>
                    <xdr:rowOff>0</xdr:rowOff>
                  </to>
                </anchor>
              </controlPr>
            </control>
          </mc:Choice>
        </mc:AlternateContent>
        <mc:AlternateContent xmlns:mc="http://schemas.openxmlformats.org/markup-compatibility/2006">
          <mc:Choice Requires="x14">
            <control shapeId="40056" r:id="rId81" name="Check Box 120">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40057" r:id="rId82" name="Check Box 121">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40058" r:id="rId83" name="Check Box 122">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40059" r:id="rId84" name="Check Box 123">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40060" r:id="rId85" name="Check Box 124">
              <controlPr defaultSize="0" autoFill="0" autoLine="0" autoPict="0">
                <anchor moveWithCells="1" sizeWithCells="1">
                  <from>
                    <xdr:col>39</xdr:col>
                    <xdr:colOff>2324100</xdr:colOff>
                    <xdr:row>44</xdr:row>
                    <xdr:rowOff>114300</xdr:rowOff>
                  </from>
                  <to>
                    <xdr:col>40</xdr:col>
                    <xdr:colOff>466725</xdr:colOff>
                    <xdr:row>46</xdr:row>
                    <xdr:rowOff>38100</xdr:rowOff>
                  </to>
                </anchor>
              </controlPr>
            </control>
          </mc:Choice>
        </mc:AlternateContent>
        <mc:AlternateContent xmlns:mc="http://schemas.openxmlformats.org/markup-compatibility/2006">
          <mc:Choice Requires="x14">
            <control shapeId="40061" r:id="rId86" name="Check Box 125">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40062" r:id="rId87" name="Check Box 126">
              <controlPr defaultSize="0" autoFill="0" autoLine="0" autoPict="0">
                <anchor moveWithCells="1" sizeWithCells="1">
                  <from>
                    <xdr:col>39</xdr:col>
                    <xdr:colOff>2343150</xdr:colOff>
                    <xdr:row>46</xdr:row>
                    <xdr:rowOff>57150</xdr:rowOff>
                  </from>
                  <to>
                    <xdr:col>40</xdr:col>
                    <xdr:colOff>504825</xdr:colOff>
                    <xdr:row>47</xdr:row>
                    <xdr:rowOff>142875</xdr:rowOff>
                  </to>
                </anchor>
              </controlPr>
            </control>
          </mc:Choice>
        </mc:AlternateContent>
        <mc:AlternateContent xmlns:mc="http://schemas.openxmlformats.org/markup-compatibility/2006">
          <mc:Choice Requires="x14">
            <control shapeId="40063" r:id="rId88" name="Check Box 127">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40064" r:id="rId89" name="Check Box 128">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40065" r:id="rId90" name="Check Box 129">
              <controlPr defaultSize="0" autoFill="0" autoLine="0" autoPict="0">
                <anchor moveWithCells="1" sizeWithCells="1">
                  <from>
                    <xdr:col>31</xdr:col>
                    <xdr:colOff>2238375</xdr:colOff>
                    <xdr:row>43</xdr:row>
                    <xdr:rowOff>171450</xdr:rowOff>
                  </from>
                  <to>
                    <xdr:col>32</xdr:col>
                    <xdr:colOff>152400</xdr:colOff>
                    <xdr:row>45</xdr:row>
                    <xdr:rowOff>76200</xdr:rowOff>
                  </to>
                </anchor>
              </controlPr>
            </control>
          </mc:Choice>
        </mc:AlternateContent>
        <mc:AlternateContent xmlns:mc="http://schemas.openxmlformats.org/markup-compatibility/2006">
          <mc:Choice Requires="x14">
            <control shapeId="40067" r:id="rId91" name="Check Box 131">
              <controlPr defaultSize="0" autoFill="0" autoLine="0" autoPict="0">
                <anchor moveWithCells="1" sizeWithCells="1">
                  <from>
                    <xdr:col>4</xdr:col>
                    <xdr:colOff>9525</xdr:colOff>
                    <xdr:row>27</xdr:row>
                    <xdr:rowOff>190500</xdr:rowOff>
                  </from>
                  <to>
                    <xdr:col>4</xdr:col>
                    <xdr:colOff>600075</xdr:colOff>
                    <xdr:row>29</xdr:row>
                    <xdr:rowOff>38100</xdr:rowOff>
                  </to>
                </anchor>
              </controlPr>
            </control>
          </mc:Choice>
        </mc:AlternateContent>
        <mc:AlternateContent xmlns:mc="http://schemas.openxmlformats.org/markup-compatibility/2006">
          <mc:Choice Requires="x14">
            <control shapeId="40072" r:id="rId92" name="Check Box 136">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40073" r:id="rId93" name="Check Box 137">
              <controlPr defaultSize="0" autoFill="0" autoLine="0" autoPict="0">
                <anchor moveWithCells="1" sizeWithCells="1">
                  <from>
                    <xdr:col>12</xdr:col>
                    <xdr:colOff>0</xdr:colOff>
                    <xdr:row>27</xdr:row>
                    <xdr:rowOff>0</xdr:rowOff>
                  </from>
                  <to>
                    <xdr:col>12</xdr:col>
                    <xdr:colOff>457200</xdr:colOff>
                    <xdr:row>28</xdr:row>
                    <xdr:rowOff>104775</xdr:rowOff>
                  </to>
                </anchor>
              </controlPr>
            </control>
          </mc:Choice>
        </mc:AlternateContent>
        <mc:AlternateContent xmlns:mc="http://schemas.openxmlformats.org/markup-compatibility/2006">
          <mc:Choice Requires="x14">
            <control shapeId="40074" r:id="rId94" name="Check Box 138">
              <controlPr defaultSize="0" autoFill="0" autoLine="0" autoPict="0">
                <anchor moveWithCells="1" sizeWithCells="1">
                  <from>
                    <xdr:col>12</xdr:col>
                    <xdr:colOff>0</xdr:colOff>
                    <xdr:row>27</xdr:row>
                    <xdr:rowOff>114300</xdr:rowOff>
                  </from>
                  <to>
                    <xdr:col>12</xdr:col>
                    <xdr:colOff>590550</xdr:colOff>
                    <xdr:row>29</xdr:row>
                    <xdr:rowOff>76200</xdr:rowOff>
                  </to>
                </anchor>
              </controlPr>
            </control>
          </mc:Choice>
        </mc:AlternateContent>
        <mc:AlternateContent xmlns:mc="http://schemas.openxmlformats.org/markup-compatibility/2006">
          <mc:Choice Requires="x14">
            <control shapeId="40079" r:id="rId95" name="Check Box 143">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40080" r:id="rId96" name="Check Box 144">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40081" r:id="rId97" name="Check Box 145">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40082" r:id="rId98" name="Check Box 146">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40083" r:id="rId99" name="Check Box 147">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40084" r:id="rId100" name="Check Box 148">
              <controlPr defaultSize="0" autoFill="0" autoLine="0" autoPict="0">
                <anchor moveWithCells="1" sizeWithCells="1">
                  <from>
                    <xdr:col>23</xdr:col>
                    <xdr:colOff>2219325</xdr:colOff>
                    <xdr:row>47</xdr:row>
                    <xdr:rowOff>85725</xdr:rowOff>
                  </from>
                  <to>
                    <xdr:col>24</xdr:col>
                    <xdr:colOff>133350</xdr:colOff>
                    <xdr:row>48</xdr:row>
                    <xdr:rowOff>0</xdr:rowOff>
                  </to>
                </anchor>
              </controlPr>
            </control>
          </mc:Choice>
        </mc:AlternateContent>
        <mc:AlternateContent xmlns:mc="http://schemas.openxmlformats.org/markup-compatibility/2006">
          <mc:Choice Requires="x14">
            <control shapeId="40085" r:id="rId101" name="Check Box 149">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40086" r:id="rId102" name="Check Box 150">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40087" r:id="rId103" name="Check Box 151">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40088" r:id="rId104" name="Check Box 152">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40089" r:id="rId105" name="Check Box 153">
              <controlPr defaultSize="0" autoFill="0" autoLine="0" autoPict="0">
                <anchor moveWithCells="1" sizeWithCells="1">
                  <from>
                    <xdr:col>31</xdr:col>
                    <xdr:colOff>2209800</xdr:colOff>
                    <xdr:row>45</xdr:row>
                    <xdr:rowOff>133350</xdr:rowOff>
                  </from>
                  <to>
                    <xdr:col>32</xdr:col>
                    <xdr:colOff>133350</xdr:colOff>
                    <xdr:row>47</xdr:row>
                    <xdr:rowOff>57150</xdr:rowOff>
                  </to>
                </anchor>
              </controlPr>
            </control>
          </mc:Choice>
        </mc:AlternateContent>
        <mc:AlternateContent xmlns:mc="http://schemas.openxmlformats.org/markup-compatibility/2006">
          <mc:Choice Requires="x14">
            <control shapeId="40090" r:id="rId106" name="Check Box 154">
              <controlPr defaultSize="0" autoFill="0" autoLine="0" autoPict="0">
                <anchor moveWithCells="1" sizeWithCells="1">
                  <from>
                    <xdr:col>31</xdr:col>
                    <xdr:colOff>2219325</xdr:colOff>
                    <xdr:row>46</xdr:row>
                    <xdr:rowOff>123825</xdr:rowOff>
                  </from>
                  <to>
                    <xdr:col>32</xdr:col>
                    <xdr:colOff>142875</xdr:colOff>
                    <xdr:row>48</xdr:row>
                    <xdr:rowOff>0</xdr:rowOff>
                  </to>
                </anchor>
              </controlPr>
            </control>
          </mc:Choice>
        </mc:AlternateContent>
        <mc:AlternateContent xmlns:mc="http://schemas.openxmlformats.org/markup-compatibility/2006">
          <mc:Choice Requires="x14">
            <control shapeId="40091" r:id="rId107" name="Check Box 155">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40092" r:id="rId108" name="Check Box 156">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40093" r:id="rId109" name="Check Box 157">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40094" r:id="rId110" name="Check Box 158">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40095" r:id="rId111" name="Check Box 159">
              <controlPr defaultSize="0" autoFill="0" autoLine="0" autoPict="0">
                <anchor moveWithCells="1" sizeWithCells="1">
                  <from>
                    <xdr:col>39</xdr:col>
                    <xdr:colOff>2324100</xdr:colOff>
                    <xdr:row>44</xdr:row>
                    <xdr:rowOff>114300</xdr:rowOff>
                  </from>
                  <to>
                    <xdr:col>40</xdr:col>
                    <xdr:colOff>466725</xdr:colOff>
                    <xdr:row>46</xdr:row>
                    <xdr:rowOff>38100</xdr:rowOff>
                  </to>
                </anchor>
              </controlPr>
            </control>
          </mc:Choice>
        </mc:AlternateContent>
        <mc:AlternateContent xmlns:mc="http://schemas.openxmlformats.org/markup-compatibility/2006">
          <mc:Choice Requires="x14">
            <control shapeId="40096" r:id="rId112" name="Check Box 160">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40097" r:id="rId113" name="Check Box 161">
              <controlPr defaultSize="0" autoFill="0" autoLine="0" autoPict="0">
                <anchor moveWithCells="1" sizeWithCells="1">
                  <from>
                    <xdr:col>39</xdr:col>
                    <xdr:colOff>2343150</xdr:colOff>
                    <xdr:row>46</xdr:row>
                    <xdr:rowOff>57150</xdr:rowOff>
                  </from>
                  <to>
                    <xdr:col>40</xdr:col>
                    <xdr:colOff>504825</xdr:colOff>
                    <xdr:row>47</xdr:row>
                    <xdr:rowOff>142875</xdr:rowOff>
                  </to>
                </anchor>
              </controlPr>
            </control>
          </mc:Choice>
        </mc:AlternateContent>
        <mc:AlternateContent xmlns:mc="http://schemas.openxmlformats.org/markup-compatibility/2006">
          <mc:Choice Requires="x14">
            <control shapeId="40098" r:id="rId114" name="Check Box 162">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40099" r:id="rId115" name="Check Box 163">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40100" r:id="rId116" name="Check Box 164">
              <controlPr defaultSize="0" autoFill="0" autoLine="0" autoPict="0">
                <anchor moveWithCells="1" sizeWithCells="1">
                  <from>
                    <xdr:col>31</xdr:col>
                    <xdr:colOff>2238375</xdr:colOff>
                    <xdr:row>43</xdr:row>
                    <xdr:rowOff>171450</xdr:rowOff>
                  </from>
                  <to>
                    <xdr:col>32</xdr:col>
                    <xdr:colOff>152400</xdr:colOff>
                    <xdr:row>45</xdr:row>
                    <xdr:rowOff>76200</xdr:rowOff>
                  </to>
                </anchor>
              </controlPr>
            </control>
          </mc:Choice>
        </mc:AlternateContent>
        <mc:AlternateContent xmlns:mc="http://schemas.openxmlformats.org/markup-compatibility/2006">
          <mc:Choice Requires="x14">
            <control shapeId="40102" r:id="rId117" name="Check Box 166">
              <controlPr defaultSize="0" autoFill="0" autoLine="0" autoPict="0">
                <anchor moveWithCells="1" sizeWithCells="1">
                  <from>
                    <xdr:col>4</xdr:col>
                    <xdr:colOff>9525</xdr:colOff>
                    <xdr:row>27</xdr:row>
                    <xdr:rowOff>190500</xdr:rowOff>
                  </from>
                  <to>
                    <xdr:col>4</xdr:col>
                    <xdr:colOff>600075</xdr:colOff>
                    <xdr:row>29</xdr:row>
                    <xdr:rowOff>38100</xdr:rowOff>
                  </to>
                </anchor>
              </controlPr>
            </control>
          </mc:Choice>
        </mc:AlternateContent>
        <mc:AlternateContent xmlns:mc="http://schemas.openxmlformats.org/markup-compatibility/2006">
          <mc:Choice Requires="x14">
            <control shapeId="40107" r:id="rId118" name="Check Box 171">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40108" r:id="rId119" name="Check Box 172">
              <controlPr defaultSize="0" autoFill="0" autoLine="0" autoPict="0">
                <anchor moveWithCells="1" sizeWithCells="1">
                  <from>
                    <xdr:col>12</xdr:col>
                    <xdr:colOff>0</xdr:colOff>
                    <xdr:row>27</xdr:row>
                    <xdr:rowOff>0</xdr:rowOff>
                  </from>
                  <to>
                    <xdr:col>12</xdr:col>
                    <xdr:colOff>457200</xdr:colOff>
                    <xdr:row>28</xdr:row>
                    <xdr:rowOff>104775</xdr:rowOff>
                  </to>
                </anchor>
              </controlPr>
            </control>
          </mc:Choice>
        </mc:AlternateContent>
        <mc:AlternateContent xmlns:mc="http://schemas.openxmlformats.org/markup-compatibility/2006">
          <mc:Choice Requires="x14">
            <control shapeId="40109" r:id="rId120" name="Check Box 173">
              <controlPr defaultSize="0" autoFill="0" autoLine="0" autoPict="0">
                <anchor moveWithCells="1" sizeWithCells="1">
                  <from>
                    <xdr:col>12</xdr:col>
                    <xdr:colOff>0</xdr:colOff>
                    <xdr:row>27</xdr:row>
                    <xdr:rowOff>114300</xdr:rowOff>
                  </from>
                  <to>
                    <xdr:col>12</xdr:col>
                    <xdr:colOff>590550</xdr:colOff>
                    <xdr:row>29</xdr:row>
                    <xdr:rowOff>76200</xdr:rowOff>
                  </to>
                </anchor>
              </controlPr>
            </control>
          </mc:Choice>
        </mc:AlternateContent>
        <mc:AlternateContent xmlns:mc="http://schemas.openxmlformats.org/markup-compatibility/2006">
          <mc:Choice Requires="x14">
            <control shapeId="40114" r:id="rId121" name="Check Box 178">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40115" r:id="rId122" name="Check Box 179">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40116" r:id="rId123" name="Check Box 180">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40117" r:id="rId124" name="Check Box 181">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40118" r:id="rId125" name="Check Box 182">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40119" r:id="rId126" name="Check Box 183">
              <controlPr defaultSize="0" autoFill="0" autoLine="0" autoPict="0">
                <anchor moveWithCells="1" sizeWithCells="1">
                  <from>
                    <xdr:col>23</xdr:col>
                    <xdr:colOff>2219325</xdr:colOff>
                    <xdr:row>47</xdr:row>
                    <xdr:rowOff>85725</xdr:rowOff>
                  </from>
                  <to>
                    <xdr:col>24</xdr:col>
                    <xdr:colOff>133350</xdr:colOff>
                    <xdr:row>48</xdr:row>
                    <xdr:rowOff>0</xdr:rowOff>
                  </to>
                </anchor>
              </controlPr>
            </control>
          </mc:Choice>
        </mc:AlternateContent>
        <mc:AlternateContent xmlns:mc="http://schemas.openxmlformats.org/markup-compatibility/2006">
          <mc:Choice Requires="x14">
            <control shapeId="40120" r:id="rId127" name="Check Box 184">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40121" r:id="rId128" name="Check Box 185">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40122" r:id="rId129" name="Check Box 186">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40123" r:id="rId130" name="Check Box 187">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40124" r:id="rId131" name="Check Box 188">
              <controlPr defaultSize="0" autoFill="0" autoLine="0" autoPict="0">
                <anchor moveWithCells="1" sizeWithCells="1">
                  <from>
                    <xdr:col>31</xdr:col>
                    <xdr:colOff>2209800</xdr:colOff>
                    <xdr:row>45</xdr:row>
                    <xdr:rowOff>133350</xdr:rowOff>
                  </from>
                  <to>
                    <xdr:col>32</xdr:col>
                    <xdr:colOff>133350</xdr:colOff>
                    <xdr:row>47</xdr:row>
                    <xdr:rowOff>57150</xdr:rowOff>
                  </to>
                </anchor>
              </controlPr>
            </control>
          </mc:Choice>
        </mc:AlternateContent>
        <mc:AlternateContent xmlns:mc="http://schemas.openxmlformats.org/markup-compatibility/2006">
          <mc:Choice Requires="x14">
            <control shapeId="40125" r:id="rId132" name="Check Box 189">
              <controlPr defaultSize="0" autoFill="0" autoLine="0" autoPict="0">
                <anchor moveWithCells="1" sizeWithCells="1">
                  <from>
                    <xdr:col>31</xdr:col>
                    <xdr:colOff>2219325</xdr:colOff>
                    <xdr:row>46</xdr:row>
                    <xdr:rowOff>123825</xdr:rowOff>
                  </from>
                  <to>
                    <xdr:col>32</xdr:col>
                    <xdr:colOff>142875</xdr:colOff>
                    <xdr:row>48</xdr:row>
                    <xdr:rowOff>0</xdr:rowOff>
                  </to>
                </anchor>
              </controlPr>
            </control>
          </mc:Choice>
        </mc:AlternateContent>
        <mc:AlternateContent xmlns:mc="http://schemas.openxmlformats.org/markup-compatibility/2006">
          <mc:Choice Requires="x14">
            <control shapeId="40126" r:id="rId133" name="Check Box 190">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40127" r:id="rId134" name="Check Box 191">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40128" r:id="rId135" name="Check Box 192">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40129" r:id="rId136" name="Check Box 193">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40130" r:id="rId137" name="Check Box 194">
              <controlPr defaultSize="0" autoFill="0" autoLine="0" autoPict="0">
                <anchor moveWithCells="1" sizeWithCells="1">
                  <from>
                    <xdr:col>39</xdr:col>
                    <xdr:colOff>2324100</xdr:colOff>
                    <xdr:row>44</xdr:row>
                    <xdr:rowOff>114300</xdr:rowOff>
                  </from>
                  <to>
                    <xdr:col>40</xdr:col>
                    <xdr:colOff>466725</xdr:colOff>
                    <xdr:row>46</xdr:row>
                    <xdr:rowOff>38100</xdr:rowOff>
                  </to>
                </anchor>
              </controlPr>
            </control>
          </mc:Choice>
        </mc:AlternateContent>
        <mc:AlternateContent xmlns:mc="http://schemas.openxmlformats.org/markup-compatibility/2006">
          <mc:Choice Requires="x14">
            <control shapeId="40131" r:id="rId138" name="Check Box 195">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40132" r:id="rId139" name="Check Box 196">
              <controlPr defaultSize="0" autoFill="0" autoLine="0" autoPict="0">
                <anchor moveWithCells="1" sizeWithCells="1">
                  <from>
                    <xdr:col>39</xdr:col>
                    <xdr:colOff>2343150</xdr:colOff>
                    <xdr:row>46</xdr:row>
                    <xdr:rowOff>57150</xdr:rowOff>
                  </from>
                  <to>
                    <xdr:col>40</xdr:col>
                    <xdr:colOff>504825</xdr:colOff>
                    <xdr:row>47</xdr:row>
                    <xdr:rowOff>142875</xdr:rowOff>
                  </to>
                </anchor>
              </controlPr>
            </control>
          </mc:Choice>
        </mc:AlternateContent>
        <mc:AlternateContent xmlns:mc="http://schemas.openxmlformats.org/markup-compatibility/2006">
          <mc:Choice Requires="x14">
            <control shapeId="40133" r:id="rId140" name="Check Box 197">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40134" r:id="rId141" name="Check Box 198">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40135" r:id="rId142" name="Check Box 199">
              <controlPr defaultSize="0" autoFill="0" autoLine="0" autoPict="0">
                <anchor moveWithCells="1" sizeWithCells="1">
                  <from>
                    <xdr:col>31</xdr:col>
                    <xdr:colOff>2238375</xdr:colOff>
                    <xdr:row>43</xdr:row>
                    <xdr:rowOff>171450</xdr:rowOff>
                  </from>
                  <to>
                    <xdr:col>32</xdr:col>
                    <xdr:colOff>152400</xdr:colOff>
                    <xdr:row>45</xdr:row>
                    <xdr:rowOff>76200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AQ50"/>
  <sheetViews>
    <sheetView showGridLines="0" showWhiteSpace="0" zoomScale="80" zoomScaleNormal="80" zoomScalePageLayoutView="70" workbookViewId="0">
      <pane xSplit="4" ySplit="12" topLeftCell="E13" activePane="bottomRight" state="frozen"/>
      <selection pane="bottomRight" activeCell="A4" sqref="A4:C6"/>
      <selection pane="bottomLeft" activeCell="A10" sqref="A10:C47"/>
      <selection pane="topRight" activeCell="A10" sqref="A10:C47"/>
    </sheetView>
  </sheetViews>
  <sheetFormatPr defaultColWidth="9.140625" defaultRowHeight="15.75"/>
  <cols>
    <col min="1" max="1" width="38" style="1" bestFit="1" customWidth="1"/>
    <col min="2" max="2" width="25.5703125" style="1" customWidth="1"/>
    <col min="3" max="3" width="16.85546875" style="1" customWidth="1"/>
    <col min="4" max="4" width="0.140625" style="1" customWidth="1"/>
    <col min="5" max="5" width="49.85546875" style="1" customWidth="1"/>
    <col min="6" max="6" width="20.28515625" style="1" customWidth="1"/>
    <col min="7" max="7" width="4.140625" style="1" customWidth="1"/>
    <col min="8" max="8" width="40" style="1" bestFit="1" customWidth="1"/>
    <col min="9" max="9" width="17.28515625" style="1" customWidth="1"/>
    <col min="10" max="10" width="25.140625" style="1" bestFit="1" customWidth="1"/>
    <col min="11" max="11" width="25.28515625" style="1" bestFit="1" customWidth="1"/>
    <col min="12" max="12" width="3.42578125" style="1" customWidth="1"/>
    <col min="13" max="13" width="49.5703125" style="1" customWidth="1"/>
    <col min="14" max="14" width="15.5703125" style="1" customWidth="1"/>
    <col min="15" max="15" width="2.85546875" style="1" customWidth="1"/>
    <col min="16" max="16" width="38.140625" style="1" customWidth="1"/>
    <col min="17" max="17" width="15.85546875" style="1" customWidth="1"/>
    <col min="18" max="18" width="25.140625" style="1" customWidth="1"/>
    <col min="19" max="19" width="25.28515625" style="1" customWidth="1"/>
    <col min="20" max="20" width="9.140625" style="1" customWidth="1"/>
    <col min="21" max="21" width="49.7109375" style="1" customWidth="1"/>
    <col min="22" max="22" width="13.42578125" style="1" customWidth="1"/>
    <col min="23" max="23" width="3.42578125" style="1" customWidth="1"/>
    <col min="24" max="24" width="38.42578125" style="1" customWidth="1"/>
    <col min="25" max="25" width="17.5703125" style="1" customWidth="1"/>
    <col min="26" max="26" width="29.42578125" style="1" customWidth="1"/>
    <col min="27" max="27" width="29" style="1" customWidth="1"/>
    <col min="28" max="28" width="9.140625" style="1" customWidth="1"/>
    <col min="29" max="29" width="49.5703125" style="1" customWidth="1"/>
    <col min="30" max="30" width="13.42578125" style="1" customWidth="1"/>
    <col min="31" max="31" width="3.5703125" style="1" customWidth="1"/>
    <col min="32" max="32" width="38.140625" style="1" customWidth="1"/>
    <col min="33" max="33" width="17.85546875" style="1" customWidth="1"/>
    <col min="34" max="34" width="29.42578125" style="1" customWidth="1"/>
    <col min="35" max="35" width="29" style="1" customWidth="1"/>
    <col min="36" max="36" width="9.140625" style="1" customWidth="1"/>
    <col min="37" max="37" width="49.5703125" style="1" customWidth="1"/>
    <col min="38" max="38" width="13.42578125" style="1" customWidth="1"/>
    <col min="39" max="39" width="3.42578125" style="1" customWidth="1"/>
    <col min="40" max="40" width="38" style="1" customWidth="1"/>
    <col min="41" max="41" width="16.28515625" style="1" customWidth="1"/>
    <col min="42" max="42" width="29.42578125" style="1" customWidth="1"/>
    <col min="43" max="43" width="29" style="1" customWidth="1"/>
    <col min="44" max="44" width="9.140625" style="1" customWidth="1"/>
    <col min="45" max="16384" width="9.140625" style="1"/>
  </cols>
  <sheetData>
    <row r="1" spans="1:43" s="122" customFormat="1" ht="24" customHeight="1">
      <c r="A1" s="231" t="s">
        <v>74</v>
      </c>
      <c r="B1" s="178"/>
      <c r="C1" s="178"/>
      <c r="D1" s="178"/>
      <c r="E1" s="178"/>
      <c r="F1" s="178"/>
      <c r="G1" s="178"/>
      <c r="H1" s="178"/>
      <c r="I1" s="178"/>
      <c r="J1" s="178"/>
      <c r="K1" s="178"/>
      <c r="L1" s="178"/>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row>
    <row r="2" spans="1:43" s="122" customFormat="1" ht="24" customHeight="1">
      <c r="A2" s="231"/>
      <c r="B2" s="178"/>
      <c r="C2" s="178"/>
      <c r="D2" s="178"/>
      <c r="E2" s="178"/>
      <c r="F2" s="178"/>
      <c r="G2" s="178"/>
      <c r="H2" s="178"/>
      <c r="I2" s="178"/>
      <c r="J2" s="178"/>
      <c r="K2" s="178"/>
      <c r="L2" s="178"/>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row>
    <row r="3" spans="1:43" s="122" customFormat="1" ht="24" customHeight="1" thickBot="1">
      <c r="A3" s="232"/>
      <c r="B3" s="233"/>
      <c r="C3" s="233"/>
      <c r="D3" s="233"/>
      <c r="E3" s="233"/>
      <c r="F3" s="233"/>
      <c r="G3" s="233"/>
      <c r="H3" s="233"/>
      <c r="I3" s="233"/>
      <c r="J3" s="233"/>
      <c r="K3" s="233"/>
      <c r="L3" s="233"/>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row>
    <row r="4" spans="1:43" s="258" customFormat="1" ht="24" customHeight="1" thickBot="1">
      <c r="A4" s="267" t="s">
        <v>156</v>
      </c>
      <c r="B4" s="268"/>
      <c r="C4" s="269"/>
      <c r="D4" s="255"/>
    </row>
    <row r="5" spans="1:43" s="258" customFormat="1" ht="24" customHeight="1" thickBot="1">
      <c r="A5" s="270"/>
      <c r="B5" s="271"/>
      <c r="C5" s="272"/>
      <c r="D5" s="256"/>
      <c r="E5" s="257"/>
      <c r="F5" s="257"/>
      <c r="G5" s="257"/>
      <c r="H5" s="257"/>
      <c r="I5" s="257"/>
      <c r="J5" s="257"/>
      <c r="K5" s="257"/>
      <c r="L5" s="257"/>
    </row>
    <row r="6" spans="1:43" s="258" customFormat="1" ht="24" customHeight="1" thickBot="1">
      <c r="A6" s="273"/>
      <c r="B6" s="274"/>
      <c r="C6" s="275"/>
      <c r="D6" s="256"/>
      <c r="E6" s="257"/>
      <c r="F6" s="257"/>
      <c r="G6" s="257"/>
      <c r="H6" s="257"/>
      <c r="I6" s="257"/>
      <c r="J6" s="257"/>
      <c r="K6" s="257"/>
      <c r="L6" s="257"/>
    </row>
    <row r="7" spans="1:43" s="58" customFormat="1" ht="24" customHeight="1" thickBot="1">
      <c r="A7" s="241" t="s">
        <v>75</v>
      </c>
      <c r="B7" s="242"/>
      <c r="C7" s="243"/>
      <c r="D7" s="3"/>
      <c r="E7" s="63"/>
    </row>
    <row r="8" spans="1:43" s="47" customFormat="1" ht="24" customHeight="1" thickBot="1">
      <c r="A8" s="54" t="s">
        <v>76</v>
      </c>
      <c r="B8" s="244"/>
      <c r="C8" s="245"/>
      <c r="E8" s="59"/>
    </row>
    <row r="9" spans="1:43" s="47" customFormat="1" ht="24" customHeight="1" thickBot="1">
      <c r="A9" s="54" t="s">
        <v>77</v>
      </c>
      <c r="B9" s="281"/>
      <c r="C9" s="282"/>
      <c r="E9" s="59"/>
    </row>
    <row r="10" spans="1:43" s="47" customFormat="1" ht="24" customHeight="1" thickBot="1">
      <c r="A10" s="54" t="s">
        <v>78</v>
      </c>
      <c r="B10" s="62" t="s">
        <v>80</v>
      </c>
      <c r="C10" s="70">
        <f>IF(B10="Sum of Calculations",SUM(F47,N47,V47,AD47,AL47),IF(B10="Affadivit",B8,B9))</f>
        <v>0</v>
      </c>
      <c r="E10" s="59"/>
    </row>
    <row r="11" spans="1:43" s="61" customFormat="1" ht="21.75" customHeight="1" thickBot="1">
      <c r="A11" s="54" t="s">
        <v>79</v>
      </c>
      <c r="B11" s="62" t="s">
        <v>80</v>
      </c>
      <c r="C11" s="70">
        <f>IF(B11="Sum of Calculations",SUM(F48,N48,V48,AD48,AL48),IF(B11="Amount on Borrowers Affadivit",B8,B9))</f>
        <v>0</v>
      </c>
      <c r="D11" s="47"/>
      <c r="E11" s="60"/>
    </row>
    <row r="12" spans="1:43" ht="1.5" customHeight="1" thickBot="1">
      <c r="A12" s="55"/>
      <c r="B12" s="56"/>
      <c r="C12" s="57"/>
      <c r="D12" s="12"/>
      <c r="E12" s="2"/>
    </row>
    <row r="13" spans="1:43" ht="21.75" thickBot="1">
      <c r="A13" s="252" t="s">
        <v>81</v>
      </c>
      <c r="B13" s="253"/>
      <c r="C13" s="254"/>
      <c r="E13" s="236" t="s">
        <v>157</v>
      </c>
      <c r="F13" s="237"/>
      <c r="G13" s="237"/>
      <c r="H13" s="237"/>
      <c r="I13" s="237"/>
      <c r="J13" s="237"/>
      <c r="K13" s="238"/>
      <c r="L13" s="88"/>
      <c r="M13" s="236" t="s">
        <v>83</v>
      </c>
      <c r="N13" s="237"/>
      <c r="O13" s="237"/>
      <c r="P13" s="237"/>
      <c r="Q13" s="237"/>
      <c r="R13" s="237"/>
      <c r="S13" s="238"/>
      <c r="U13" s="236" t="s">
        <v>84</v>
      </c>
      <c r="V13" s="237"/>
      <c r="W13" s="237"/>
      <c r="X13" s="237"/>
      <c r="Y13" s="237"/>
      <c r="Z13" s="237"/>
      <c r="AA13" s="238"/>
      <c r="AC13" s="236" t="s">
        <v>85</v>
      </c>
      <c r="AD13" s="237"/>
      <c r="AE13" s="237"/>
      <c r="AF13" s="237"/>
      <c r="AG13" s="237"/>
      <c r="AH13" s="237"/>
      <c r="AI13" s="238"/>
      <c r="AK13" s="236" t="s">
        <v>86</v>
      </c>
      <c r="AL13" s="237"/>
      <c r="AM13" s="237"/>
      <c r="AN13" s="237"/>
      <c r="AO13" s="237"/>
      <c r="AP13" s="237"/>
      <c r="AQ13" s="238"/>
    </row>
    <row r="14" spans="1:43" s="8" customFormat="1" ht="19.5" customHeight="1" thickBot="1">
      <c r="A14" s="103"/>
      <c r="B14" s="104"/>
      <c r="C14" s="105"/>
      <c r="E14" s="239" t="s">
        <v>87</v>
      </c>
      <c r="F14" s="240"/>
      <c r="H14" s="165" t="s">
        <v>88</v>
      </c>
      <c r="I14" s="48" t="s">
        <v>89</v>
      </c>
      <c r="J14" s="48" t="s">
        <v>90</v>
      </c>
      <c r="K14" s="49" t="s">
        <v>91</v>
      </c>
      <c r="L14" s="89"/>
      <c r="M14" s="239" t="s">
        <v>87</v>
      </c>
      <c r="N14" s="240"/>
      <c r="P14" s="165" t="s">
        <v>88</v>
      </c>
      <c r="Q14" s="48" t="s">
        <v>89</v>
      </c>
      <c r="R14" s="48" t="s">
        <v>90</v>
      </c>
      <c r="S14" s="49" t="s">
        <v>91</v>
      </c>
      <c r="U14" s="239" t="s">
        <v>87</v>
      </c>
      <c r="V14" s="240"/>
      <c r="X14" s="165" t="s">
        <v>88</v>
      </c>
      <c r="Y14" s="48" t="s">
        <v>89</v>
      </c>
      <c r="Z14" s="48" t="s">
        <v>90</v>
      </c>
      <c r="AA14" s="49" t="s">
        <v>91</v>
      </c>
      <c r="AC14" s="239" t="s">
        <v>87</v>
      </c>
      <c r="AD14" s="240"/>
      <c r="AF14" s="165" t="s">
        <v>88</v>
      </c>
      <c r="AG14" s="48" t="s">
        <v>89</v>
      </c>
      <c r="AH14" s="48" t="s">
        <v>90</v>
      </c>
      <c r="AI14" s="49" t="s">
        <v>91</v>
      </c>
      <c r="AK14" s="239" t="s">
        <v>87</v>
      </c>
      <c r="AL14" s="240"/>
      <c r="AN14" s="165" t="s">
        <v>88</v>
      </c>
      <c r="AO14" s="48" t="s">
        <v>89</v>
      </c>
      <c r="AP14" s="48" t="s">
        <v>90</v>
      </c>
      <c r="AQ14" s="49" t="s">
        <v>91</v>
      </c>
    </row>
    <row r="15" spans="1:43" ht="18.75" customHeight="1" thickBot="1">
      <c r="A15" s="100" t="s">
        <v>92</v>
      </c>
      <c r="B15" s="101" t="s">
        <v>93</v>
      </c>
      <c r="C15" s="105"/>
      <c r="E15" s="16" t="s">
        <v>94</v>
      </c>
      <c r="F15" s="133">
        <v>44562</v>
      </c>
      <c r="H15" s="50" t="s">
        <v>95</v>
      </c>
      <c r="I15" s="137"/>
      <c r="J15" s="71">
        <f>I15</f>
        <v>0</v>
      </c>
      <c r="K15" s="72">
        <f t="shared" ref="K15:K22" si="0">J15/12</f>
        <v>0</v>
      </c>
      <c r="L15" s="51"/>
      <c r="M15" s="16" t="s">
        <v>94</v>
      </c>
      <c r="N15" s="133">
        <v>44562</v>
      </c>
      <c r="P15" s="50" t="s">
        <v>95</v>
      </c>
      <c r="Q15" s="137"/>
      <c r="R15" s="71">
        <f>Q15</f>
        <v>0</v>
      </c>
      <c r="S15" s="72">
        <f t="shared" ref="S15:S22" si="1">R15/12</f>
        <v>0</v>
      </c>
      <c r="U15" s="16" t="s">
        <v>94</v>
      </c>
      <c r="V15" s="133">
        <v>44562</v>
      </c>
      <c r="X15" s="50" t="s">
        <v>95</v>
      </c>
      <c r="Y15" s="137"/>
      <c r="Z15" s="71">
        <f>Y15</f>
        <v>0</v>
      </c>
      <c r="AA15" s="72">
        <f t="shared" ref="AA15:AA22" si="2">Z15/12</f>
        <v>0</v>
      </c>
      <c r="AC15" s="16" t="s">
        <v>94</v>
      </c>
      <c r="AD15" s="133">
        <v>44562</v>
      </c>
      <c r="AF15" s="50" t="s">
        <v>95</v>
      </c>
      <c r="AG15" s="137"/>
      <c r="AH15" s="71">
        <f>AG15</f>
        <v>0</v>
      </c>
      <c r="AI15" s="72">
        <f t="shared" ref="AI15:AI22" si="3">AH15/12</f>
        <v>0</v>
      </c>
      <c r="AK15" s="16" t="s">
        <v>94</v>
      </c>
      <c r="AL15" s="133">
        <v>44562</v>
      </c>
      <c r="AN15" s="50" t="s">
        <v>95</v>
      </c>
      <c r="AO15" s="137"/>
      <c r="AP15" s="71">
        <f>AO15</f>
        <v>0</v>
      </c>
      <c r="AQ15" s="72">
        <f t="shared" ref="AQ15:AQ22" si="4">AP15/12</f>
        <v>0</v>
      </c>
    </row>
    <row r="16" spans="1:43" ht="17.25" customHeight="1">
      <c r="A16" s="127"/>
      <c r="B16" s="128"/>
      <c r="C16" s="105"/>
      <c r="E16" s="16" t="s">
        <v>96</v>
      </c>
      <c r="F16" s="134">
        <v>40</v>
      </c>
      <c r="H16" s="52" t="s">
        <v>97</v>
      </c>
      <c r="I16" s="138"/>
      <c r="J16" s="73">
        <f>I16</f>
        <v>0</v>
      </c>
      <c r="K16" s="74">
        <f t="shared" si="0"/>
        <v>0</v>
      </c>
      <c r="L16" s="51"/>
      <c r="M16" s="16" t="s">
        <v>96</v>
      </c>
      <c r="N16" s="134">
        <v>40</v>
      </c>
      <c r="P16" s="52" t="s">
        <v>97</v>
      </c>
      <c r="Q16" s="138"/>
      <c r="R16" s="73">
        <f>Q16</f>
        <v>0</v>
      </c>
      <c r="S16" s="74">
        <f t="shared" si="1"/>
        <v>0</v>
      </c>
      <c r="U16" s="16" t="s">
        <v>96</v>
      </c>
      <c r="V16" s="134">
        <v>40</v>
      </c>
      <c r="X16" s="52" t="s">
        <v>97</v>
      </c>
      <c r="Y16" s="138"/>
      <c r="Z16" s="73">
        <f>Y16</f>
        <v>0</v>
      </c>
      <c r="AA16" s="74">
        <f t="shared" si="2"/>
        <v>0</v>
      </c>
      <c r="AC16" s="16" t="s">
        <v>96</v>
      </c>
      <c r="AD16" s="134">
        <v>40</v>
      </c>
      <c r="AF16" s="52" t="s">
        <v>97</v>
      </c>
      <c r="AG16" s="138"/>
      <c r="AH16" s="73">
        <f>AG16</f>
        <v>0</v>
      </c>
      <c r="AI16" s="74">
        <f t="shared" si="3"/>
        <v>0</v>
      </c>
      <c r="AK16" s="16" t="s">
        <v>96</v>
      </c>
      <c r="AL16" s="134">
        <v>40</v>
      </c>
      <c r="AN16" s="52" t="s">
        <v>97</v>
      </c>
      <c r="AO16" s="138"/>
      <c r="AP16" s="73">
        <f>AO16</f>
        <v>0</v>
      </c>
      <c r="AQ16" s="74">
        <f t="shared" si="4"/>
        <v>0</v>
      </c>
    </row>
    <row r="17" spans="1:43" ht="18" customHeight="1" thickBot="1">
      <c r="A17" s="129"/>
      <c r="B17" s="130"/>
      <c r="C17" s="105"/>
      <c r="E17" s="18" t="s">
        <v>99</v>
      </c>
      <c r="F17" s="135">
        <v>52</v>
      </c>
      <c r="H17" s="15" t="s">
        <v>100</v>
      </c>
      <c r="I17" s="139"/>
      <c r="J17" s="75">
        <f>I17/F23*(IF(F24="Hourly",2080,IF(F24="Weekly",52,IF(F24="Bi-Weekly",26,IF(F24="Bi-Monthly",24,IF(F24="Monthly",12))))))</f>
        <v>0</v>
      </c>
      <c r="K17" s="76">
        <f t="shared" si="0"/>
        <v>0</v>
      </c>
      <c r="L17" s="51"/>
      <c r="M17" s="18" t="s">
        <v>99</v>
      </c>
      <c r="N17" s="135">
        <v>52</v>
      </c>
      <c r="P17" s="15" t="s">
        <v>100</v>
      </c>
      <c r="Q17" s="139"/>
      <c r="R17" s="75">
        <f>Q17/N23*(IF(N24="Hourly",2080,IF(N24="Weekly",52,IF(N24="Bi-Weekly",26,IF(N24="Bi-Monthly",24,IF(N24="Monthly",12))))))</f>
        <v>0</v>
      </c>
      <c r="S17" s="76">
        <f t="shared" si="1"/>
        <v>0</v>
      </c>
      <c r="U17" s="18" t="s">
        <v>99</v>
      </c>
      <c r="V17" s="135">
        <v>52</v>
      </c>
      <c r="X17" s="15" t="s">
        <v>100</v>
      </c>
      <c r="Y17" s="139"/>
      <c r="Z17" s="75">
        <f>Y17/V23*(IF(V24="Hourly",2080,IF(V24="Weekly",52,IF(V24="Bi-Weekly",26,IF(V24="Bi-Monthly",24,IF(V24="Monthly",12))))))</f>
        <v>0</v>
      </c>
      <c r="AA17" s="76">
        <f t="shared" si="2"/>
        <v>0</v>
      </c>
      <c r="AC17" s="18" t="s">
        <v>99</v>
      </c>
      <c r="AD17" s="135">
        <v>52</v>
      </c>
      <c r="AF17" s="15" t="s">
        <v>100</v>
      </c>
      <c r="AG17" s="139"/>
      <c r="AH17" s="75">
        <f>AG17/AD23*(IF(AD24="Hourly",2080,IF(AD24="Weekly",52,IF(AD24="Bi-Weekly",26,IF(AD24="Bi-Monthly",24,IF(AD24="Monthly",12))))))</f>
        <v>0</v>
      </c>
      <c r="AI17" s="76">
        <f t="shared" si="3"/>
        <v>0</v>
      </c>
      <c r="AK17" s="18" t="s">
        <v>99</v>
      </c>
      <c r="AL17" s="135">
        <v>52</v>
      </c>
      <c r="AN17" s="15" t="s">
        <v>100</v>
      </c>
      <c r="AO17" s="139"/>
      <c r="AP17" s="75">
        <f>AO17/AL23*(IF(AL24="Hourly",2080,IF(AL24="Weekly",52,IF(AL24="Bi-Weekly",26,IF(AL24="Bi-Monthly",24,IF(AL24="Monthly",12))))))</f>
        <v>0</v>
      </c>
      <c r="AQ17" s="76">
        <f t="shared" si="4"/>
        <v>0</v>
      </c>
    </row>
    <row r="18" spans="1:43" ht="16.5" customHeight="1" thickBot="1">
      <c r="A18" s="129"/>
      <c r="B18" s="130"/>
      <c r="C18" s="105"/>
      <c r="E18" s="40"/>
      <c r="F18" s="38"/>
      <c r="H18" s="17" t="s">
        <v>102</v>
      </c>
      <c r="I18" s="140"/>
      <c r="J18" s="77">
        <f>I18/F23*(IF(F24="Hourly",2080,IF(F24="Weekly",52,IF(F24="Bi-Weekly",26,IF(F24="Bi-Monthly",24,IF(F24="Monthly",12))))))</f>
        <v>0</v>
      </c>
      <c r="K18" s="78">
        <f t="shared" si="0"/>
        <v>0</v>
      </c>
      <c r="L18" s="51"/>
      <c r="M18" s="38"/>
      <c r="N18" s="38"/>
      <c r="P18" s="17" t="s">
        <v>102</v>
      </c>
      <c r="Q18" s="140"/>
      <c r="R18" s="77">
        <f>Q18/N23*(IF(N24="Hourly",2080,IF(N24="Weekly",52,IF(N24="Bi-Weekly",26,IF(N24="Bi-Monthly",24,IF(N24="Monthly",12))))))</f>
        <v>0</v>
      </c>
      <c r="S18" s="78">
        <f t="shared" si="1"/>
        <v>0</v>
      </c>
      <c r="U18" s="40"/>
      <c r="V18" s="38"/>
      <c r="X18" s="17" t="s">
        <v>102</v>
      </c>
      <c r="Y18" s="140"/>
      <c r="Z18" s="77">
        <f>Y18/V23*(IF(V24="Hourly",2080,IF(V24="Weekly",52,IF(V24="Bi-Weekly",26,IF(V24="Bi-Monthly",24,IF(V24="Monthly",12))))))</f>
        <v>0</v>
      </c>
      <c r="AA18" s="78">
        <f t="shared" si="2"/>
        <v>0</v>
      </c>
      <c r="AC18" s="40"/>
      <c r="AD18" s="38"/>
      <c r="AF18" s="17" t="s">
        <v>102</v>
      </c>
      <c r="AG18" s="140"/>
      <c r="AH18" s="77">
        <f>AG18/AD23*(IF(AD24="Hourly",2080,IF(AD24="Weekly",52,IF(AD24="Bi-Weekly",26,IF(AD24="Bi-Monthly",24,IF(AD24="Monthly",12))))))</f>
        <v>0</v>
      </c>
      <c r="AI18" s="78">
        <f t="shared" si="3"/>
        <v>0</v>
      </c>
      <c r="AK18" s="40"/>
      <c r="AL18" s="38"/>
      <c r="AN18" s="17" t="s">
        <v>102</v>
      </c>
      <c r="AO18" s="140"/>
      <c r="AP18" s="77">
        <f>AO18/AL23*(IF(AL24="Hourly",2080,IF(AL24="Weekly",52,IF(AL24="Bi-Weekly",26,IF(AL24="Bi-Monthly",24,IF(AL24="Monthly",12))))))</f>
        <v>0</v>
      </c>
      <c r="AQ18" s="78">
        <f t="shared" si="4"/>
        <v>0</v>
      </c>
    </row>
    <row r="19" spans="1:43" ht="18.75">
      <c r="A19" s="129"/>
      <c r="B19" s="130"/>
      <c r="C19" s="105"/>
      <c r="E19" s="239" t="s">
        <v>103</v>
      </c>
      <c r="F19" s="240"/>
      <c r="H19" s="17" t="s">
        <v>104</v>
      </c>
      <c r="I19" s="140"/>
      <c r="J19" s="77">
        <f>I19*F16*F17</f>
        <v>0</v>
      </c>
      <c r="K19" s="78">
        <f t="shared" si="0"/>
        <v>0</v>
      </c>
      <c r="L19" s="51"/>
      <c r="M19" s="239" t="s">
        <v>103</v>
      </c>
      <c r="N19" s="240"/>
      <c r="P19" s="17" t="s">
        <v>104</v>
      </c>
      <c r="Q19" s="140"/>
      <c r="R19" s="77">
        <f>Q19*N16*N17</f>
        <v>0</v>
      </c>
      <c r="S19" s="78">
        <f t="shared" si="1"/>
        <v>0</v>
      </c>
      <c r="U19" s="239" t="s">
        <v>103</v>
      </c>
      <c r="V19" s="240"/>
      <c r="X19" s="17" t="s">
        <v>104</v>
      </c>
      <c r="Y19" s="140"/>
      <c r="Z19" s="77">
        <f>Y19*V16*V17</f>
        <v>0</v>
      </c>
      <c r="AA19" s="78">
        <f t="shared" si="2"/>
        <v>0</v>
      </c>
      <c r="AC19" s="239" t="s">
        <v>103</v>
      </c>
      <c r="AD19" s="240"/>
      <c r="AF19" s="17" t="s">
        <v>104</v>
      </c>
      <c r="AG19" s="140"/>
      <c r="AH19" s="77">
        <f>AG19*AD16*AD17</f>
        <v>0</v>
      </c>
      <c r="AI19" s="78">
        <f t="shared" si="3"/>
        <v>0</v>
      </c>
      <c r="AK19" s="239" t="s">
        <v>103</v>
      </c>
      <c r="AL19" s="240"/>
      <c r="AN19" s="17" t="s">
        <v>104</v>
      </c>
      <c r="AO19" s="140"/>
      <c r="AP19" s="77">
        <f>AO19*AL16*AL17</f>
        <v>0</v>
      </c>
      <c r="AQ19" s="78">
        <f t="shared" si="4"/>
        <v>0</v>
      </c>
    </row>
    <row r="20" spans="1:43" ht="18" customHeight="1">
      <c r="A20" s="129"/>
      <c r="B20" s="130"/>
      <c r="C20" s="105"/>
      <c r="E20" s="19" t="s">
        <v>105</v>
      </c>
      <c r="F20" s="136">
        <v>44895</v>
      </c>
      <c r="H20" s="52" t="s">
        <v>106</v>
      </c>
      <c r="I20" s="138"/>
      <c r="J20" s="79">
        <f>I20*(IF(F24="Hourly",2080,IF(F24="Weekly",52,IF(F24="Bi-Weekly",26,IF(F24="Bi-Monthly",24,IF(F24="Monthly",12,1))))))</f>
        <v>0</v>
      </c>
      <c r="K20" s="80">
        <f t="shared" si="0"/>
        <v>0</v>
      </c>
      <c r="L20" s="51"/>
      <c r="M20" s="19" t="s">
        <v>105</v>
      </c>
      <c r="N20" s="136">
        <v>44895</v>
      </c>
      <c r="P20" s="52" t="s">
        <v>106</v>
      </c>
      <c r="Q20" s="138"/>
      <c r="R20" s="79">
        <f>Q20*(IF(N24="Hourly",2080,IF(N24="Weekly",52,IF(N24="Bi-Weekly",26,IF(N24="Bi-Monthly",24,IF(N24="Monthly",12,1))))))</f>
        <v>0</v>
      </c>
      <c r="S20" s="80">
        <f t="shared" si="1"/>
        <v>0</v>
      </c>
      <c r="U20" s="19" t="s">
        <v>105</v>
      </c>
      <c r="V20" s="136">
        <v>44895</v>
      </c>
      <c r="X20" s="52" t="s">
        <v>106</v>
      </c>
      <c r="Y20" s="138"/>
      <c r="Z20" s="79">
        <f>Y20*(IF(V24="Hourly",2080,IF(V24="Weekly",52,IF(V24="Bi-Weekly",26,IF(V24="Bi-Monthly",24,IF(V24="Monthly",12,1))))))</f>
        <v>0</v>
      </c>
      <c r="AA20" s="80">
        <f t="shared" si="2"/>
        <v>0</v>
      </c>
      <c r="AC20" s="19" t="s">
        <v>105</v>
      </c>
      <c r="AD20" s="136">
        <v>44895</v>
      </c>
      <c r="AF20" s="52" t="s">
        <v>106</v>
      </c>
      <c r="AG20" s="138"/>
      <c r="AH20" s="79">
        <f>AG20*(IF(AD24="Hourly",2080,IF(AD24="Weekly",52,IF(AD24="Bi-Weekly",26,IF(AD24="Bi-Monthly",24,IF(AD24="Monthly",12,1))))))</f>
        <v>0</v>
      </c>
      <c r="AI20" s="80">
        <f t="shared" si="3"/>
        <v>0</v>
      </c>
      <c r="AK20" s="19" t="s">
        <v>105</v>
      </c>
      <c r="AL20" s="136">
        <v>44895</v>
      </c>
      <c r="AN20" s="52" t="s">
        <v>106</v>
      </c>
      <c r="AO20" s="138"/>
      <c r="AP20" s="79">
        <f>AO20*(IF(AL24="Hourly",2080,IF(AL24="Weekly",52,IF(AL24="Bi-Weekly",26,IF(AL24="Bi-Monthly",24,IF(AL24="Monthly",12,1))))))</f>
        <v>0</v>
      </c>
      <c r="AQ20" s="80">
        <f t="shared" si="4"/>
        <v>0</v>
      </c>
    </row>
    <row r="21" spans="1:43" ht="17.25" customHeight="1">
      <c r="A21" s="129"/>
      <c r="B21" s="130"/>
      <c r="C21" s="105"/>
      <c r="E21" s="16" t="s">
        <v>107</v>
      </c>
      <c r="F21" s="136">
        <v>44880</v>
      </c>
      <c r="H21" s="15" t="s">
        <v>108</v>
      </c>
      <c r="I21" s="139"/>
      <c r="J21" s="75">
        <f>I21</f>
        <v>0</v>
      </c>
      <c r="K21" s="76">
        <f t="shared" si="0"/>
        <v>0</v>
      </c>
      <c r="L21" s="51"/>
      <c r="M21" s="16" t="s">
        <v>107</v>
      </c>
      <c r="N21" s="136">
        <v>44880</v>
      </c>
      <c r="P21" s="15" t="s">
        <v>108</v>
      </c>
      <c r="Q21" s="139"/>
      <c r="R21" s="75">
        <f>Q21</f>
        <v>0</v>
      </c>
      <c r="S21" s="76">
        <f t="shared" si="1"/>
        <v>0</v>
      </c>
      <c r="U21" s="16" t="s">
        <v>107</v>
      </c>
      <c r="V21" s="136">
        <v>44880</v>
      </c>
      <c r="X21" s="15" t="s">
        <v>108</v>
      </c>
      <c r="Y21" s="139"/>
      <c r="Z21" s="75">
        <f>Y21</f>
        <v>0</v>
      </c>
      <c r="AA21" s="76">
        <f t="shared" si="2"/>
        <v>0</v>
      </c>
      <c r="AC21" s="16" t="s">
        <v>107</v>
      </c>
      <c r="AD21" s="136">
        <v>44880</v>
      </c>
      <c r="AF21" s="15" t="s">
        <v>108</v>
      </c>
      <c r="AG21" s="139"/>
      <c r="AH21" s="75">
        <f>AG21</f>
        <v>0</v>
      </c>
      <c r="AI21" s="76">
        <f t="shared" si="3"/>
        <v>0</v>
      </c>
      <c r="AK21" s="16" t="s">
        <v>107</v>
      </c>
      <c r="AL21" s="136">
        <v>44880</v>
      </c>
      <c r="AN21" s="15" t="s">
        <v>108</v>
      </c>
      <c r="AO21" s="139"/>
      <c r="AP21" s="75">
        <f>AO21</f>
        <v>0</v>
      </c>
      <c r="AQ21" s="76">
        <f t="shared" si="4"/>
        <v>0</v>
      </c>
    </row>
    <row r="22" spans="1:43" ht="18.75" customHeight="1">
      <c r="A22" s="129"/>
      <c r="B22" s="130"/>
      <c r="C22" s="105"/>
      <c r="E22" s="20" t="s">
        <v>109</v>
      </c>
      <c r="F22" s="136">
        <v>44893</v>
      </c>
      <c r="H22" s="52" t="s">
        <v>110</v>
      </c>
      <c r="I22" s="138"/>
      <c r="J22" s="79">
        <f>I22</f>
        <v>0</v>
      </c>
      <c r="K22" s="74">
        <f t="shared" si="0"/>
        <v>0</v>
      </c>
      <c r="L22" s="51"/>
      <c r="M22" s="20" t="s">
        <v>109</v>
      </c>
      <c r="N22" s="136">
        <v>44893</v>
      </c>
      <c r="P22" s="52" t="s">
        <v>110</v>
      </c>
      <c r="Q22" s="138"/>
      <c r="R22" s="79">
        <f>Q22</f>
        <v>0</v>
      </c>
      <c r="S22" s="74">
        <f t="shared" si="1"/>
        <v>0</v>
      </c>
      <c r="U22" s="20" t="s">
        <v>109</v>
      </c>
      <c r="V22" s="136">
        <v>44893</v>
      </c>
      <c r="X22" s="52" t="s">
        <v>110</v>
      </c>
      <c r="Y22" s="138"/>
      <c r="Z22" s="79">
        <f>Y22</f>
        <v>0</v>
      </c>
      <c r="AA22" s="74">
        <f t="shared" si="2"/>
        <v>0</v>
      </c>
      <c r="AC22" s="20" t="s">
        <v>109</v>
      </c>
      <c r="AD22" s="136">
        <v>44893</v>
      </c>
      <c r="AF22" s="52" t="s">
        <v>110</v>
      </c>
      <c r="AG22" s="138"/>
      <c r="AH22" s="79">
        <f>AG22</f>
        <v>0</v>
      </c>
      <c r="AI22" s="74">
        <f t="shared" si="3"/>
        <v>0</v>
      </c>
      <c r="AK22" s="20" t="s">
        <v>109</v>
      </c>
      <c r="AL22" s="136">
        <v>44893</v>
      </c>
      <c r="AN22" s="52" t="s">
        <v>110</v>
      </c>
      <c r="AO22" s="138"/>
      <c r="AP22" s="79">
        <f>AO22</f>
        <v>0</v>
      </c>
      <c r="AQ22" s="74">
        <f t="shared" si="4"/>
        <v>0</v>
      </c>
    </row>
    <row r="23" spans="1:43" ht="15.75" customHeight="1">
      <c r="A23" s="129"/>
      <c r="B23" s="130"/>
      <c r="C23" s="105"/>
      <c r="E23" s="21" t="s">
        <v>111</v>
      </c>
      <c r="F23" s="41">
        <f>IF(F24="Weekly",IF(F15=44197,ROUNDUP((F20-F15)/7,0),ROUNDUP(((F22+1)-F15)/7,0)),IF(F24="Bi-Weekly",IF(F15=44562,ROUNDUP(((F20-F15)/14),0),ROUNDUP((((F22+1)-F15)/14),0)),IF(F24="Monthly",ROUNDDOWN(((F20-F15)/29),0),IF(F24="Bi-Monthly",ROUNDDOWN(((F20-F15)/15),0)))))</f>
        <v>24</v>
      </c>
      <c r="G23" s="65"/>
      <c r="H23" s="246" t="s">
        <v>112</v>
      </c>
      <c r="I23" s="247"/>
      <c r="J23" s="96" t="s">
        <v>113</v>
      </c>
      <c r="K23" s="44" t="s">
        <v>114</v>
      </c>
      <c r="L23" s="51"/>
      <c r="M23" s="21" t="s">
        <v>111</v>
      </c>
      <c r="N23" s="41">
        <f>IF(N24="Weekly",IF(N15=44197,ROUNDUP((N20-N15)/7,0),ROUNDUP(((N22+1)-N15)/7,0)),IF(N24="Bi-Weekly",IF(N15=44562,ROUNDUP(((N20-N15)/14),0),ROUNDUP((((N22+1)-N15)/14),0)),IF(N24="Monthly",ROUNDDOWN(((N20-N15)/29),0),IF(N24="Bi-Monthly",ROUNDDOWN(((N20-N15)/15),0)))))</f>
        <v>24</v>
      </c>
      <c r="P23" s="246" t="s">
        <v>112</v>
      </c>
      <c r="Q23" s="247"/>
      <c r="R23" s="44" t="s">
        <v>113</v>
      </c>
      <c r="S23" s="44" t="s">
        <v>114</v>
      </c>
      <c r="U23" s="21" t="s">
        <v>111</v>
      </c>
      <c r="V23" s="41">
        <f>IF(V24="Weekly",IF(V15=44197,ROUNDUP((V20-V15)/7,0),ROUNDUP(((V22+1)-V15)/7,0)),IF(V24="Bi-Weekly",IF(V15=44562,ROUNDUP(((V20-V15)/14),0),ROUNDUP((((V22+1)-V15)/14),0)),IF(V24="Monthly",ROUNDDOWN(((V20-V15)/29),0),IF(V24="Bi-Monthly",ROUNDDOWN(((V20-V15)/15),0)))))</f>
        <v>24</v>
      </c>
      <c r="X23" s="246" t="s">
        <v>112</v>
      </c>
      <c r="Y23" s="247"/>
      <c r="Z23" s="44" t="s">
        <v>114</v>
      </c>
      <c r="AA23" s="44" t="s">
        <v>114</v>
      </c>
      <c r="AC23" s="21" t="s">
        <v>111</v>
      </c>
      <c r="AD23" s="41">
        <f>IF(AD24="Weekly",IF(AD15=44197,ROUNDUP((AD20-AD15)/7,0),ROUNDUP(((AD22+1)-AD15)/7,0)),IF(AD24="Bi-Weekly",IF(AD15=44562,ROUNDUP(((AD20-AD15)/14),0),ROUNDUP((((AD22+1)-AD15)/14),0)),IF(AD24="Monthly",ROUNDDOWN(((AD20-AD15)/29),0),IF(AD24="Bi-Monthly",ROUNDDOWN(((AD20-AD15)/15),0)))))</f>
        <v>24</v>
      </c>
      <c r="AF23" s="246" t="s">
        <v>112</v>
      </c>
      <c r="AG23" s="247"/>
      <c r="AH23" s="44" t="s">
        <v>114</v>
      </c>
      <c r="AI23" s="44" t="s">
        <v>114</v>
      </c>
      <c r="AK23" s="21" t="s">
        <v>111</v>
      </c>
      <c r="AL23" s="41">
        <f>IF(AL24="Weekly",IF(AL15=44197,ROUNDUP((AL20-AL15)/7,0),ROUNDUP(((AL22+1)-AL15)/7,0)),IF(AL24="Bi-Weekly",IF(AL15=44562,ROUNDUP(((AL20-AL15)/14),0),ROUNDUP((((AL22+1)-AL15)/14),0)),IF(AL24="Monthly",ROUNDDOWN(((AL20-AL15)/29),0),IF(AL24="Bi-Monthly",ROUNDDOWN(((AL20-AL15)/15),0)))))</f>
        <v>24</v>
      </c>
      <c r="AN23" s="246" t="s">
        <v>112</v>
      </c>
      <c r="AO23" s="247"/>
      <c r="AP23" s="44" t="s">
        <v>114</v>
      </c>
      <c r="AQ23" s="44" t="s">
        <v>114</v>
      </c>
    </row>
    <row r="24" spans="1:43" ht="18" customHeight="1" thickBot="1">
      <c r="A24" s="129"/>
      <c r="B24" s="130"/>
      <c r="C24" s="105"/>
      <c r="E24" s="18" t="s">
        <v>115</v>
      </c>
      <c r="F24" s="95" t="str">
        <f>IF(E31=TRUE,F27,IF(F22-F21=6,"Weekly",IF(AND(DAY(F21)=1,F22=EOMONTH(F21,0)),"Monthly",IF(F22-F21&gt;30,"Annually",IF(OR(AND(MONTH(F21)=2,AND(DAY(F21)=1,DAY(F22)=14)),AND(MONTH(F21)=2,DAY(F21)=15,OR(DAY(F22)=28,DAY(F22)=29))),"Check Bi-Weekly vs Bi-Monthly",IF(OR(F22-F21=13,F22-F21=12),"Bi-Weekly",IF(OR(F22-F21=14,F22-F21=15),"Bi-Monthly","Error")))))))</f>
        <v>Bi-Weekly</v>
      </c>
      <c r="G24" s="65"/>
      <c r="H24" s="248" t="s">
        <v>116</v>
      </c>
      <c r="I24" s="249"/>
      <c r="J24" s="22">
        <f>IF(J23="YTD Gross",J17,IF(J23="YTD Gross + 1 Yr W2 Avg",((I17+J15)/(F23+IF(E33=TRUE,F28,IF(F24="Hourly",2080,IF(F24="Weekly",52,IF(F24="Bi-Weekly",26,IF(F24="Bi-Monthly",24,IF(F24="Monthly",12,1))))))))*IF(F24="Hourly",2080,IF(F24="Weekly",52,IF(F24="Bi-Weekly",26,IF(F24="Bi-Monthly",24,IF(F24="Monthly",12,1))))),IF(J23="YTD Gross + 2 Yr W2 Avg",((I17+J15+J16)/(F23+IF(E33=TRUE,F28,IF(F24="Hourly",2080,IF(F24="Weekly",52,IF(F24="Bi-Weekly",26,IF(F24="Bi-Monthly",24,IF(F24="Monthly",12,1))))))+IF(E34=TRUE,F29,IF(F24="Hourly",2080,IF(F24="Weekly",52,IF(F24="Bi-Weekly",26,IF(F24="Bi-Monthly",24,IF(F24="Monthly",12,1)))))))*IF(F24="Hourly",2080,IF(F24="Weekly",52,IF(F24="Bi-Weekly",26,IF(F24="Bi-Monthly",24,IF(F24="Monthly",12,1)))))),IF(J23="1 Yr Prior W2",J15,IF(J23="Hourly",J19,IF(J23="YTD Base",J18,IF(J23="Period Salary",J20,IF(J23="YTD Base + 1 Yr Prior Avg",(I18+J21)/(F23+IF(E33=TRUE,F28,IF(F24="Hourly",2080,IF(F24="Weekly",52,IF(F24="Bi-Weekly",26,IF(F24="Bi-Monthly",24,IF(F24="Monthly",12,1)))))))*IF(F24="Hourly",2080,IF(F24="Weekly",52,IF(F24="Bi-Weekly",26,IF(F24="Bi-Monthly",24,IF(F24="Monthly",12,"Error"))))),IF(J23="YTD Base + 2 Yr Prior Avg",((I18+J21+J22)/(F23+IF(E33=TRUE,F28,IF(F24="Hourly",2080,IF(F24="Weekly",52,IF(F24="Bi-Weekly",26,IF(F24="Bi-Monthly",24,IF(F24="Monthly",12,1))))))+IF(E34=TRUE,F29,IF(F24="Hourly",2080,IF(F24="Weekly",52,IF(F24="Bi-Weekly",26,IF(F24="Bi-Monthly",24,IF(F24="Monthly",12,1))))))))*(IF(F24="Hourly",2080,IF(F24="Weekly",52,IF(F24="Bi-Weekly",26,IF(F24="Bi-Monthly",24,IF(F24="Monthly",12,1)))))),IF(J23="2 Yr W2 Avg",((J15+J16)/2)))))))))))/1</f>
        <v>0</v>
      </c>
      <c r="K24" s="23">
        <f>IF(K23="YTD Gross",J17,IF(K23="YTD Gross + 1 Yr W2 Avg",((I17+J15)/(F23+IF(E33=TRUE,F28,IF(F24="Hourly",2080,IF(F24="Weekly",52,IF(F24="Bi-Weekly",26,IF(F24="Bi-Monthly",24,IF(F24="Monthly",12,1))))))))*IF(F24="Hourly",2080,IF(F24="Weekly",52,IF(F24="Bi-Weekly",26,IF(F24="Bi-Monthly",24,IF(F24="Monthly",12,1))))),IF(K23="YTD Gross + 2 Yr W2 Avg",((I17+J15+J16)/(F23+IF(E33=TRUE,F28,IF(F24="Hourly",2080,IF(F24="Weekly",52,IF(F24="Bi-Weekly",26,IF(F24="Bi-Monthly",24,IF(F24="Monthly",12,1))))))+IF(E34=TRUE,F29,IF(F24="Hourly",2080,IF(F24="Weekly",52,IF(F24="Bi-Weekly",26,IF(F24="Bi-Monthly",24,IF(F24="Monthly",12,1)))))))*IF(F24="Hourly",2080,IF(F24="Weekly",52,IF(F24="Bi-Weekly",26,IF(F24="Bi-Monthly",24,IF(F24="Monthly",12,1)))))),IF(K23="1 Yr Prior W2",J15,IF(K23="Hourly",J19,IF(K23="YTD Base",J18,IF(K23="Period Salary",J20,IF(K23="YTD Base + 1 Yr Prior Avg",(I18+J21)/(F23+IF(E33=TRUE,F28,IF(F24="Hourly",2080,IF(F24="Weekly",52,IF(F24="Bi-Weekly",26,IF(F24="Bi-Monthly",24,IF(F24="Monthly",12,1)))))))*IF(F24="Hourly",2080,IF(F24="Weekly",52,IF(F24="Bi-Weekly",26,IF(F24="Bi-Monthly",24,IF(F24="Monthly",12,"Error"))))),IF(K23="YTD Base + 2 Yr Prior Avg",((I18+J21+J22)/(F23+IF(E33=TRUE,F28,IF(F24="Hourly",2080,IF(F24="Weekly",52,IF(F24="Bi-Weekly",26,IF(F24="Bi-Monthly",24,IF(F24="Monthly",12,1))))))+IF(E34=TRUE,F29,IF(F24="Hourly",2080,IF(F24="Weekly",52,IF(F24="Bi-Weekly",26,IF(F24="Bi-Monthly",24,IF(F24="Monthly",12,1))))))))*(IF(F24="Hourly",2080,IF(F24="Weekly",52,IF(F24="Bi-Weekly",26,IF(F24="Bi-Monthly",24,IF(F24="Monthly",12,1)))))),IF(K23="2 Yr W2 Avg",((J15+J16)/2)))))))))))/12</f>
        <v>0</v>
      </c>
      <c r="L24" s="51"/>
      <c r="M24" s="18" t="s">
        <v>115</v>
      </c>
      <c r="N24" s="95" t="str">
        <f>IF(M31=TRUE,N27,IF(N22-N21=6,"Weekly",IF(AND(DAY(N21)=1,N22=EOMONTH(N21,0)),"Monthly",IF(N22-N21&gt;30,"Annually",IF(OR(AND(MONTH(N21)=2,AND(DAY(N21)=1,DAY(N22)=14)),AND(MONTH(N21)=2,DAY(N21)=15,OR(DAY(N22)=28,DAY(N22)=29))),"Check Bi-Weekly vs Bi-Monthly",IF(OR(N22-N21=13,N22-N21=12),"Bi-Weekly",IF(OR(N22-N21=14,N22-N21=15),"Bi-Monthly","Error")))))))</f>
        <v>Bi-Weekly</v>
      </c>
      <c r="P24" s="248" t="s">
        <v>116</v>
      </c>
      <c r="Q24" s="249"/>
      <c r="R24" s="22">
        <f>IF(R23="YTD Gross",R17,IF(R23="YTD Gross + 1 Yr W2 Avg",((Q17+R15)/(N23+IF(M33=TRUE,N28,IF(N24="Hourly",2080,IF(N24="Weekly",52,IF(N24="Bi-Weekly",26,IF(N24="Bi-Monthly",24,IF(N24="Monthly",12,1))))))))*IF(N24="Hourly",2080,IF(N24="Weekly",52,IF(N24="Bi-Weekly",26,IF(N24="Bi-Monthly",24,IF(N24="Monthly",12,1))))),IF(R23="YTD Gross + 2 Yr W2 Avg",((Q17+R15+R16)/(N23+IF(M33=TRUE,N28,IF(N24="Hourly",2080,IF(N24="Weekly",52,IF(N24="Bi-Weekly",26,IF(N24="Bi-Monthly",24,IF(N24="Monthly",12,1))))))+IF(M34=TRUE,N29,IF(N24="Hourly",2080,IF(N24="Weekly",52,IF(N24="Bi-Weekly",26,IF(N24="Bi-Monthly",24,IF(N24="Monthly",12,1)))))))*IF(N24="Hourly",2080,IF(N24="Weekly",52,IF(N24="Bi-Weekly",26,IF(N24="Bi-Monthly",24,IF(N24="Monthly",12,1)))))),IF(R23="1 Yr Prior W2",R15,IF(R23="Hourly",R19,IF(R23="YTD Base",R18,IF(R23="Period Salary",R20,IF(R23="YTD Base + 1 Yr Prior Avg",(Q18+R21)/(N23+IF(M33=TRUE,N28,IF(N24="Hourly",2080,IF(N24="Weekly",52,IF(N24="Bi-Weekly",26,IF(N24="Bi-Monthly",24,IF(N24="Monthly",12,1)))))))*IF(N24="Hourly",2080,IF(N24="Weekly",52,IF(N24="Bi-Weekly",26,IF(N24="Bi-Monthly",24,IF(N24="Monthly",12,"Error"))))),IF(R23="YTD Base + 2 Yr Prior Avg",((Q18+R21+R22)/(N23+IF(M33=TRUE,N28,IF(N24="Hourly",2080,IF(N24="Weekly",52,IF(N24="Bi-Weekly",26,IF(N24="Bi-Monthly",24,IF(N24="Monthly",12,1))))))+IF(M34=TRUE,N29,IF(N24="Hourly",2080,IF(N24="Weekly",52,IF(N24="Bi-Weekly",26,IF(N24="Bi-Monthly",24,IF(N24="Monthly",12,1))))))))*(IF(N24="Hourly",2080,IF(N24="Weekly",52,IF(N24="Bi-Weekly",26,IF(N24="Bi-Monthly",24,IF(N24="Monthly",12,1)))))),IF(R23="2 Yr W2 Avg",((R15+R16)/2)))))))))))/1</f>
        <v>0</v>
      </c>
      <c r="S24" s="23">
        <f>IF(S23="YTD Gross",R17,IF(S23="YTD Gross + 1 Yr W2 Avg",((Q17+R15)/(N23+IF(M33=TRUE,N28,IF(N24="Hourly",2080,IF(N24="Weekly",52,IF(N24="Bi-Weekly",26,IF(N24="Bi-Monthly",24,IF(N24="Monthly",12,1))))))))*IF(N24="Hourly",2080,IF(N24="Weekly",52,IF(N24="Bi-Weekly",26,IF(N24="Bi-Monthly",24,IF(N24="Monthly",12,1))))),IF(S23="YTD Gross + 2 Yr W2 Avg",((Q17+R15+R16)/(N23+IF(M33=TRUE,N28,IF(N24="Hourly",2080,IF(N24="Weekly",52,IF(N24="Bi-Weekly",26,IF(N24="Bi-Monthly",24,IF(N24="Monthly",12,1))))))+IF(M34=TRUE,N29,IF(N24="Hourly",2080,IF(N24="Weekly",52,IF(N24="Bi-Weekly",26,IF(N24="Bi-Monthly",24,IF(N24="Monthly",12,1)))))))*IF(N24="Hourly",2080,IF(N24="Weekly",52,IF(N24="Bi-Weekly",26,IF(N24="Bi-Monthly",24,IF(N24="Monthly",12,1)))))),IF(S23="1 Yr Prior W2",R15,IF(S23="Hourly",R19,IF(S23="YTD Base",R18,IF(S23="Period Salary",R20,IF(S23="YTD Base + 1 Yr Prior Avg",(Q18+R21)/(N23+IF(M33=TRUE,N28,IF(N24="Hourly",2080,IF(N24="Weekly",52,IF(N24="Bi-Weekly",26,IF(N24="Bi-Monthly",24,IF(N24="Monthly",12,1)))))))*IF(N24="Hourly",2080,IF(N24="Weekly",52,IF(N24="Bi-Weekly",26,IF(N24="Bi-Monthly",24,IF(N24="Monthly",12,"Error"))))),IF(S23="YTD Base + 2 Yr Prior Avg",((Q18+R21+R22)/(N23+IF(M33=TRUE,N28,IF(N24="Hourly",2080,IF(N24="Weekly",52,IF(N24="Bi-Weekly",26,IF(N24="Bi-Monthly",24,IF(N24="Monthly",12,1))))))+IF(M34=TRUE,N29,IF(N24="Hourly",2080,IF(N24="Weekly",52,IF(N24="Bi-Weekly",26,IF(N24="Bi-Monthly",24,IF(N24="Monthly",12,1))))))))*(IF(N24="Hourly",2080,IF(N24="Weekly",52,IF(N24="Bi-Weekly",26,IF(N24="Bi-Monthly",24,IF(N24="Monthly",12,1)))))),IF(S23="2 Yr W2 Avg",((R15+R16)/2)))))))))))/12</f>
        <v>0</v>
      </c>
      <c r="U24" s="18" t="s">
        <v>115</v>
      </c>
      <c r="V24" s="95" t="str">
        <f>IF(U31=TRUE,V27,IF(V22-V21=6,"Weekly",IF(AND(DAY(V21)=1,V22=EOMONTH(V21,0)),"Monthly",IF(V22-V21&gt;30,"Annually",IF(OR(AND(MONTH(V21)=2,AND(DAY(V21)=1,DAY(V22)=14)),AND(MONTH(V21)=2,DAY(V21)=15,OR(DAY(V22)=28,DAY(V22)=29))),"Check Bi-Weekly vs Bi-Monthly",IF(OR(V22-V21=13,V22-V21=12),"Bi-Weekly",IF(OR(V22-V21=14,V22-V21=15),"Bi-Monthly","Error")))))))</f>
        <v>Bi-Weekly</v>
      </c>
      <c r="X24" s="248" t="s">
        <v>116</v>
      </c>
      <c r="Y24" s="249"/>
      <c r="Z24" s="22">
        <f>IF(Z23="YTD Gross",Z17,IF(Z23="YTD Gross + 1 Yr W2 Avg",((Y17+Z15)/(V23+IF(U33=TRUE,V28,IF(V24="Hourly",2080,IF(V24="Weekly",52,IF(V24="Bi-Weekly",26,IF(V24="Bi-Monthly",24,IF(V24="Monthly",12,1))))))))*IF(V24="Hourly",2080,IF(V24="Weekly",52,IF(V24="Bi-Weekly",26,IF(V24="Bi-Monthly",24,IF(V24="Monthly",12,1))))),IF(Z23="YTD Gross + 2 Yr W2 Avg",((Y17+Z15+Z16)/(V23+IF(U33=TRUE,V28,IF(V24="Hourly",2080,IF(V24="Weekly",52,IF(V24="Bi-Weekly",26,IF(V24="Bi-Monthly",24,IF(V24="Monthly",12,1))))))+IF(U34=TRUE,V29,IF(V24="Hourly",2080,IF(V24="Weekly",52,IF(V24="Bi-Weekly",26,IF(V24="Bi-Monthly",24,IF(V24="Monthly",12,1)))))))*IF(V24="Hourly",2080,IF(V24="Weekly",52,IF(V24="Bi-Weekly",26,IF(V24="Bi-Monthly",24,IF(V24="Monthly",12,1)))))),IF(Z23="1 Yr Prior W2",Z15,IF(Z23="Hourly",Z19,IF(Z23="YTD Base",Z18,IF(Z23="Period Salary",Z20,IF(Z23="YTD Base + 1 Yr Prior Avg",(Y18+Z21)/(V23+IF(U33=TRUE,V28,IF(V24="Hourly",2080,IF(V24="Weekly",52,IF(V24="Bi-Weekly",26,IF(V24="Bi-Monthly",24,IF(V24="Monthly",12,1)))))))*IF(V24="Hourly",2080,IF(V24="Weekly",52,IF(V24="Bi-Weekly",26,IF(V24="Bi-Monthly",24,IF(V24="Monthly",12,"Error"))))),IF(Z23="YTD Base + 2 Yr Prior Avg",((Y18+Z21+Z22)/(V23+IF(U33=TRUE,V28,IF(V24="Hourly",2080,IF(V24="Weekly",52,IF(V24="Bi-Weekly",26,IF(V24="Bi-Monthly",24,IF(V24="Monthly",12,1))))))+IF(U34=TRUE,V29,IF(V24="Hourly",2080,IF(V24="Weekly",52,IF(V24="Bi-Weekly",26,IF(V24="Bi-Monthly",24,IF(V24="Monthly",12,1))))))))*(IF(V24="Hourly",2080,IF(V24="Weekly",52,IF(V24="Bi-Weekly",26,IF(V24="Bi-Monthly",24,IF(V24="Monthly",12,1)))))),IF(Z23="2 Yr W2 Avg",((Z15+Z16)/2)))))))))))/1</f>
        <v>0</v>
      </c>
      <c r="AA24" s="23">
        <f>IF(AA23="YTD Gross",Z17,IF(AA23="YTD Gross + 1 Yr W2 Avg",((Y17+Z15)/(V23+IF(U33=TRUE,V28,IF(V24="Hourly",2080,IF(V24="Weekly",52,IF(V24="Bi-Weekly",26,IF(V24="Bi-Monthly",24,IF(V24="Monthly",12,1))))))))*IF(V24="Hourly",2080,IF(V24="Weekly",52,IF(V24="Bi-Weekly",26,IF(V24="Bi-Monthly",24,IF(V24="Monthly",12,1))))),IF(AA23="YTD Gross + 2 Yr W2 Avg",((Y17+Z15+Z16)/(V23+IF(U33=TRUE,V28,IF(V24="Hourly",2080,IF(V24="Weekly",52,IF(V24="Bi-Weekly",26,IF(V24="Bi-Monthly",24,IF(V24="Monthly",12,1))))))+IF(U34=TRUE,V29,IF(V24="Hourly",2080,IF(V24="Weekly",52,IF(V24="Bi-Weekly",26,IF(V24="Bi-Monthly",24,IF(V24="Monthly",12,1)))))))*IF(V24="Hourly",2080,IF(V24="Weekly",52,IF(V24="Bi-Weekly",26,IF(V24="Bi-Monthly",24,IF(V24="Monthly",12,1)))))),IF(AA23="1 Yr Prior W2",Z15,IF(AA23="Hourly",Z19,IF(AA23="YTD Base",Z18,IF(AA23="Period Salary",Z20,IF(AA23="YTD Base + 1 Yr Prior Avg",(Y18+Z21)/(V23+IF(U33=TRUE,V28,IF(V24="Hourly",2080,IF(V24="Weekly",52,IF(V24="Bi-Weekly",26,IF(V24="Bi-Monthly",24,IF(V24="Monthly",12,1)))))))*IF(V24="Hourly",2080,IF(V24="Weekly",52,IF(V24="Bi-Weekly",26,IF(V24="Bi-Monthly",24,IF(V24="Monthly",12,"Error"))))),IF(AA23="YTD Base + 2 Yr Prior Avg",((Y18+Z21+Z22)/(V23+IF(U33=TRUE,V28,IF(V24="Hourly",2080,IF(V24="Weekly",52,IF(V24="Bi-Weekly",26,IF(V24="Bi-Monthly",24,IF(V24="Monthly",12,1))))))+IF(U34=TRUE,V29,IF(V24="Hourly",2080,IF(V24="Weekly",52,IF(V24="Bi-Weekly",26,IF(V24="Bi-Monthly",24,IF(V24="Monthly",12,1))))))))*(IF(V24="Hourly",2080,IF(V24="Weekly",52,IF(V24="Bi-Weekly",26,IF(V24="Bi-Monthly",24,IF(V24="Monthly",12,1)))))),IF(AA23="2 Yr W2 Avg",((Z15+Z16)/2)))))))))))/12</f>
        <v>0</v>
      </c>
      <c r="AC24" s="18" t="s">
        <v>115</v>
      </c>
      <c r="AD24" s="95" t="str">
        <f>IF(AC31=TRUE,AD27,IF(AD22-AD21=6,"Weekly",IF(AND(DAY(AD21)=1,AD22=EOMONTH(AD21,0)),"Monthly",IF(AD22-AD21&gt;30,"Annually",IF(OR(AND(MONTH(AD21)=2,AND(DAY(AD21)=1,DAY(AD22)=14)),AND(MONTH(AD21)=2,DAY(AD21)=15,OR(DAY(AD22)=28,DAY(AD22)=29))),"Check Bi-Weekly vs Bi-Monthly",IF(OR(AD22-AD21=13,AD22-AD21=12),"Bi-Weekly",IF(OR(AD22-AD21=14,AD22-AD21=15),"Bi-Monthly","Error")))))))</f>
        <v>Bi-Weekly</v>
      </c>
      <c r="AF24" s="248" t="s">
        <v>116</v>
      </c>
      <c r="AG24" s="249"/>
      <c r="AH24" s="22">
        <f>IF(AH23="YTD Gross",AH17,IF(AH23="YTD Gross + 1 Yr W2 Avg",((AG17+AH15)/(AD23+IF(AC33=TRUE,AD28,IF(AD24="Hourly",2080,IF(AD24="Weekly",52,IF(AD24="Bi-Weekly",26,IF(AD24="Bi-Monthly",24,IF(AD24="Monthly",12,1))))))))*IF(AD24="Hourly",2080,IF(AD24="Weekly",52,IF(AD24="Bi-Weekly",26,IF(AD24="Bi-Monthly",24,IF(AD24="Monthly",12,1))))),IF(AH23="YTD Gross + 2 Yr W2 Avg",((AG17+AH15+AH16)/(AD23+IF(AC33=TRUE,AD28,IF(AD24="Hourly",2080,IF(AD24="Weekly",52,IF(AD24="Bi-Weekly",26,IF(AD24="Bi-Monthly",24,IF(AD24="Monthly",12,1))))))+IF(AC34=TRUE,AD29,IF(AD24="Hourly",2080,IF(AD24="Weekly",52,IF(AD24="Bi-Weekly",26,IF(AD24="Bi-Monthly",24,IF(AD24="Monthly",12,1)))))))*IF(AD24="Hourly",2080,IF(AD24="Weekly",52,IF(AD24="Bi-Weekly",26,IF(AD24="Bi-Monthly",24,IF(AD24="Monthly",12,1)))))),IF(AH23="1 Yr Prior W2",AH15,IF(AH23="Hourly",AH19,IF(AH23="YTD Base",AH18,IF(AH23="Period Salary",AH20,IF(AH23="YTD Base + 1 Yr Prior Avg",(AG18+AH21)/(AD23+IF(AC33=TRUE,AD28,IF(AD24="Hourly",2080,IF(AD24="Weekly",52,IF(AD24="Bi-Weekly",26,IF(AD24="Bi-Monthly",24,IF(AD24="Monthly",12,1)))))))*IF(AD24="Hourly",2080,IF(AD24="Weekly",52,IF(AD24="Bi-Weekly",26,IF(AD24="Bi-Monthly",24,IF(AD24="Monthly",12,"Error"))))),IF(AH23="YTD Base + 2 Yr Prior Avg",((AG18+AH21+AH22)/(AD23+IF(AC33=TRUE,AD28,IF(AD24="Hourly",2080,IF(AD24="Weekly",52,IF(AD24="Bi-Weekly",26,IF(AD24="Bi-Monthly",24,IF(AD24="Monthly",12,1))))))+IF(AC34=TRUE,AD29,IF(AD24="Hourly",2080,IF(AD24="Weekly",52,IF(AD24="Bi-Weekly",26,IF(AD24="Bi-Monthly",24,IF(AD24="Monthly",12,1))))))))*(IF(AD24="Hourly",2080,IF(AD24="Weekly",52,IF(AD24="Bi-Weekly",26,IF(AD24="Bi-Monthly",24,IF(AD24="Monthly",12,1)))))),IF(AH23="2 Yr W2 Avg",((AH15+AH16)/2)))))))))))/1</f>
        <v>0</v>
      </c>
      <c r="AI24" s="23">
        <f>IF(AI23="YTD Gross",AH17,IF(AI23="YTD Gross + 1 Yr W2 Avg",((AG17+AH15)/(AD23+IF(AC33=TRUE,AD28,IF(AD24="Hourly",2080,IF(AD24="Weekly",52,IF(AD24="Bi-Weekly",26,IF(AD24="Bi-Monthly",24,IF(AD24="Monthly",12,1))))))))*IF(AD24="Hourly",2080,IF(AD24="Weekly",52,IF(AD24="Bi-Weekly",26,IF(AD24="Bi-Monthly",24,IF(AD24="Monthly",12,1))))),IF(AI23="YTD Gross + 2 Yr W2 Avg",((AG17+AH15+AH16)/(AD23+IF(AC33=TRUE,AD28,IF(AD24="Hourly",2080,IF(AD24="Weekly",52,IF(AD24="Bi-Weekly",26,IF(AD24="Bi-Monthly",24,IF(AD24="Monthly",12,1))))))+IF(AC34=TRUE,AD29,IF(AD24="Hourly",2080,IF(AD24="Weekly",52,IF(AD24="Bi-Weekly",26,IF(AD24="Bi-Monthly",24,IF(AD24="Monthly",12,1)))))))*IF(AD24="Hourly",2080,IF(AD24="Weekly",52,IF(AD24="Bi-Weekly",26,IF(AD24="Bi-Monthly",24,IF(AD24="Monthly",12,1)))))),IF(AI23="1 Yr Prior W2",AH15,IF(AI23="Hourly",AH19,IF(AI23="YTD Base",AH18,IF(AI23="Period Salary",AH20,IF(AI23="YTD Base + 1 Yr Prior Avg",(AG18+AH21)/(AD23+IF(AC33=TRUE,AD28,IF(AD24="Hourly",2080,IF(AD24="Weekly",52,IF(AD24="Bi-Weekly",26,IF(AD24="Bi-Monthly",24,IF(AD24="Monthly",12,1)))))))*IF(AD24="Hourly",2080,IF(AD24="Weekly",52,IF(AD24="Bi-Weekly",26,IF(AD24="Bi-Monthly",24,IF(AD24="Monthly",12,"Error"))))),IF(AI23="YTD Base + 2 Yr Prior Avg",((AG18+AH21+AH22)/(AD23+IF(AC33=TRUE,AD28,IF(AD24="Hourly",2080,IF(AD24="Weekly",52,IF(AD24="Bi-Weekly",26,IF(AD24="Bi-Monthly",24,IF(AD24="Monthly",12,1))))))+IF(AC34=TRUE,AD29,IF(AD24="Hourly",2080,IF(AD24="Weekly",52,IF(AD24="Bi-Weekly",26,IF(AD24="Bi-Monthly",24,IF(AD24="Monthly",12,1))))))))*(IF(AD24="Hourly",2080,IF(AD24="Weekly",52,IF(AD24="Bi-Weekly",26,IF(AD24="Bi-Monthly",24,IF(AD24="Monthly",12,1)))))),IF(AI23="2 Yr W2 Avg",((AH15+AH16)/2)))))))))))/12</f>
        <v>0</v>
      </c>
      <c r="AK24" s="18" t="s">
        <v>115</v>
      </c>
      <c r="AL24" s="95" t="str">
        <f>IF(AK31=TRUE,AL27,IF(AL22-AL21=6,"Weekly",IF(AND(DAY(AL21)=1,AL22=EOMONTH(AL21,0)),"Monthly",IF(AL22-AL21&gt;30,"Annually",IF(OR(AND(MONTH(AL21)=2,AND(DAY(AL21)=1,DAY(AL22)=14)),AND(MONTH(AL21)=2,DAY(AL21)=15,OR(DAY(AL22)=28,DAY(AL22)=29))),"Check Bi-Weekly vs Bi-Monthly",IF(OR(AL22-AL21=13,AL22-AL21=12),"Bi-Weekly",IF(OR(AL22-AL21=14,AL22-AL21=15),"Bi-Monthly","Error")))))))</f>
        <v>Bi-Weekly</v>
      </c>
      <c r="AN24" s="248" t="s">
        <v>116</v>
      </c>
      <c r="AO24" s="249"/>
      <c r="AP24" s="22">
        <f>IF(AP23="YTD Gross",AP17,IF(AP23="YTD Gross + 1 Yr W2 Avg",((AO17+AP15)/(AL23+IF(AK33=TRUE,AL28,IF(AL24="Hourly",2080,IF(AL24="Weekly",52,IF(AL24="Bi-Weekly",26,IF(AL24="Bi-Monthly",24,IF(AL24="Monthly",12,1))))))))*IF(AL24="Hourly",2080,IF(AL24="Weekly",52,IF(AL24="Bi-Weekly",26,IF(AL24="Bi-Monthly",24,IF(AL24="Monthly",12,1))))),IF(AP23="YTD Gross + 2 Yr W2 Avg",((AO17+AP15+AP16)/(AL23+IF(AK33=TRUE,AL28,IF(AL24="Hourly",2080,IF(AL24="Weekly",52,IF(AL24="Bi-Weekly",26,IF(AL24="Bi-Monthly",24,IF(AL24="Monthly",12,1))))))+IF(AK34=TRUE,AL29,IF(AL24="Hourly",2080,IF(AL24="Weekly",52,IF(AL24="Bi-Weekly",26,IF(AL24="Bi-Monthly",24,IF(AL24="Monthly",12,1)))))))*IF(AL24="Hourly",2080,IF(AL24="Weekly",52,IF(AL24="Bi-Weekly",26,IF(AL24="Bi-Monthly",24,IF(AL24="Monthly",12,1)))))),IF(AP23="1 Yr Prior W2",AP15,IF(AP23="Hourly",AP19,IF(AP23="YTD Base",AP18,IF(AP23="Period Salary",AP20,IF(AP23="YTD Base + 1 Yr Prior Avg",(AO18+AP21)/(AL23+IF(AK33=TRUE,AL28,IF(AL24="Hourly",2080,IF(AL24="Weekly",52,IF(AL24="Bi-Weekly",26,IF(AL24="Bi-Monthly",24,IF(AL24="Monthly",12,1)))))))*IF(AL24="Hourly",2080,IF(AL24="Weekly",52,IF(AL24="Bi-Weekly",26,IF(AL24="Bi-Monthly",24,IF(AL24="Monthly",12,"Error"))))),IF(AP23="YTD Base + 2 Yr Prior Avg",((AO18+AP21+AP22)/(AL23+IF(AK33=TRUE,AL28,IF(AL24="Hourly",2080,IF(AL24="Weekly",52,IF(AL24="Bi-Weekly",26,IF(AL24="Bi-Monthly",24,IF(AL24="Monthly",12,1))))))+IF(AK34=TRUE,AL29,IF(AL24="Hourly",2080,IF(AL24="Weekly",52,IF(AL24="Bi-Weekly",26,IF(AL24="Bi-Monthly",24,IF(AL24="Monthly",12,1))))))))*(IF(AL24="Hourly",2080,IF(AL24="Weekly",52,IF(AL24="Bi-Weekly",26,IF(AL24="Bi-Monthly",24,IF(AL24="Monthly",12,1)))))),IF(AP23="2 Yr W2 Avg",((AP15+AP16)/2)))))))))))/1</f>
        <v>0</v>
      </c>
      <c r="AQ24" s="23">
        <f>IF(AQ23="YTD Gross",AP17,IF(AQ23="YTD Gross + 1 Yr W2 Avg",((AO17+AP15)/(AL23+IF(AK33=TRUE,AL28,IF(AL24="Hourly",2080,IF(AL24="Weekly",52,IF(AL24="Bi-Weekly",26,IF(AL24="Bi-Monthly",24,IF(AL24="Monthly",12,1))))))))*IF(AL24="Hourly",2080,IF(AL24="Weekly",52,IF(AL24="Bi-Weekly",26,IF(AL24="Bi-Monthly",24,IF(AL24="Monthly",12,1))))),IF(AQ23="YTD Gross + 2 Yr W2 Avg",((AO17+AP15+AP16)/(AL23+IF(AK33=TRUE,AL28,IF(AL24="Hourly",2080,IF(AL24="Weekly",52,IF(AL24="Bi-Weekly",26,IF(AL24="Bi-Monthly",24,IF(AL24="Monthly",12,1))))))+IF(AK34=TRUE,AL29,IF(AL24="Hourly",2080,IF(AL24="Weekly",52,IF(AL24="Bi-Weekly",26,IF(AL24="Bi-Monthly",24,IF(AL24="Monthly",12,1)))))))*IF(AL24="Hourly",2080,IF(AL24="Weekly",52,IF(AL24="Bi-Weekly",26,IF(AL24="Bi-Monthly",24,IF(AL24="Monthly",12,1)))))),IF(AQ23="1 Yr Prior W2",AP15,IF(AQ23="Hourly",AP19,IF(AQ23="YTD Base",AP18,IF(AQ23="Period Salary",AP20,IF(AQ23="YTD Base + 1 Yr Prior Avg",(AO18+AP21)/(AL23+IF(AK33=TRUE,AL28,IF(AL24="Hourly",2080,IF(AL24="Weekly",52,IF(AL24="Bi-Weekly",26,IF(AL24="Bi-Monthly",24,IF(AL24="Monthly",12,1)))))))*IF(AL24="Hourly",2080,IF(AL24="Weekly",52,IF(AL24="Bi-Weekly",26,IF(AL24="Bi-Monthly",24,IF(AL24="Monthly",12,"Error"))))),IF(AQ23="YTD Base + 2 Yr Prior Avg",((AO18+AP21+AP22)/(AL23+IF(AK33=TRUE,AL28,IF(AL24="Hourly",2080,IF(AL24="Weekly",52,IF(AL24="Bi-Weekly",26,IF(AL24="Bi-Monthly",24,IF(AL24="Monthly",12,1))))))+IF(AK34=TRUE,AL29,IF(AL24="Hourly",2080,IF(AL24="Weekly",52,IF(AL24="Bi-Weekly",26,IF(AL24="Bi-Monthly",24,IF(AL24="Monthly",12,1))))))))*(IF(AL24="Hourly",2080,IF(AL24="Weekly",52,IF(AL24="Bi-Weekly",26,IF(AL24="Bi-Monthly",24,IF(AL24="Monthly",12,1)))))),IF(AQ23="2 Yr W2 Avg",((AP15+AP16)/2)))))))))))/12</f>
        <v>0</v>
      </c>
    </row>
    <row r="25" spans="1:43" ht="18" customHeight="1" thickBot="1">
      <c r="A25" s="129"/>
      <c r="B25" s="130"/>
      <c r="C25" s="105"/>
      <c r="E25" s="10">
        <f ca="1">DATE(YEAR(TODAY()),12,31)</f>
        <v>45291</v>
      </c>
      <c r="F25" s="11">
        <f>F22-F21</f>
        <v>13</v>
      </c>
      <c r="G25" s="9"/>
      <c r="I25" s="38"/>
      <c r="J25" s="38"/>
      <c r="K25" s="38"/>
      <c r="L25" s="8"/>
      <c r="M25" s="97">
        <f ca="1">DATE(YEAR(TODAY()),12,31)</f>
        <v>45291</v>
      </c>
      <c r="N25" s="11">
        <f>N22-N21</f>
        <v>13</v>
      </c>
      <c r="O25" s="9"/>
      <c r="Q25" s="38"/>
      <c r="R25" s="38"/>
      <c r="S25" s="38"/>
      <c r="U25" s="10">
        <f ca="1">DATE(YEAR(TODAY()),12,31)</f>
        <v>45291</v>
      </c>
      <c r="V25" s="11">
        <f>V22-V21</f>
        <v>13</v>
      </c>
      <c r="W25" s="9"/>
      <c r="Y25" s="38"/>
      <c r="Z25" s="38"/>
      <c r="AA25" s="39"/>
      <c r="AC25" s="10">
        <f ca="1">DATE(YEAR(TODAY()),12,31)</f>
        <v>45291</v>
      </c>
      <c r="AD25" s="11">
        <f>AD22-AD21</f>
        <v>13</v>
      </c>
      <c r="AE25" s="9"/>
      <c r="AG25" s="38"/>
      <c r="AH25" s="38"/>
      <c r="AI25" s="39"/>
      <c r="AK25" s="10">
        <f ca="1">DATE(YEAR(TODAY()),12,31)</f>
        <v>45291</v>
      </c>
      <c r="AL25" s="11">
        <f>AL22-AL21</f>
        <v>13</v>
      </c>
      <c r="AM25" s="9"/>
      <c r="AO25" s="38"/>
      <c r="AP25" s="38"/>
      <c r="AQ25" s="39"/>
    </row>
    <row r="26" spans="1:43" ht="19.5" thickBot="1">
      <c r="A26" s="131"/>
      <c r="B26" s="132"/>
      <c r="C26" s="105"/>
      <c r="E26" s="234" t="s">
        <v>117</v>
      </c>
      <c r="F26" s="235"/>
      <c r="G26" s="5"/>
      <c r="H26" s="259" t="s">
        <v>118</v>
      </c>
      <c r="I26" s="260"/>
      <c r="J26" s="260"/>
      <c r="K26" s="261"/>
      <c r="L26" s="51"/>
      <c r="M26" s="234" t="s">
        <v>117</v>
      </c>
      <c r="N26" s="235"/>
      <c r="O26" s="5"/>
      <c r="P26" s="259" t="s">
        <v>118</v>
      </c>
      <c r="Q26" s="260"/>
      <c r="R26" s="260"/>
      <c r="S26" s="261"/>
      <c r="U26" s="234" t="s">
        <v>117</v>
      </c>
      <c r="V26" s="235"/>
      <c r="W26" s="5"/>
      <c r="X26" s="259" t="s">
        <v>118</v>
      </c>
      <c r="Y26" s="260"/>
      <c r="Z26" s="260"/>
      <c r="AA26" s="261"/>
      <c r="AC26" s="234" t="s">
        <v>117</v>
      </c>
      <c r="AD26" s="235"/>
      <c r="AE26" s="5"/>
      <c r="AF26" s="259" t="s">
        <v>118</v>
      </c>
      <c r="AG26" s="260"/>
      <c r="AH26" s="260"/>
      <c r="AI26" s="261"/>
      <c r="AK26" s="234" t="s">
        <v>117</v>
      </c>
      <c r="AL26" s="235"/>
      <c r="AM26" s="5"/>
      <c r="AN26" s="259" t="s">
        <v>118</v>
      </c>
      <c r="AO26" s="260"/>
      <c r="AP26" s="260"/>
      <c r="AQ26" s="261"/>
    </row>
    <row r="27" spans="1:43" ht="15.75" customHeight="1" thickTop="1" thickBot="1">
      <c r="A27" s="110">
        <f>SUM(A16:A26)</f>
        <v>0</v>
      </c>
      <c r="B27" s="111">
        <f>SUM(B16:B26)</f>
        <v>0</v>
      </c>
      <c r="C27" s="108"/>
      <c r="E27" s="16" t="s">
        <v>115</v>
      </c>
      <c r="F27" s="37" t="s">
        <v>119</v>
      </c>
      <c r="G27" s="4"/>
      <c r="H27" s="15" t="s">
        <v>120</v>
      </c>
      <c r="I27" s="139"/>
      <c r="J27" s="75">
        <f>I27/F23*(IF(F24="Hourly",2080,IF(F24="Weekly",52,IF(F24="Bi-Weekly",26,IF(F24="Bi-Monthly",24,IF(F24="Monthly",12))))))</f>
        <v>0</v>
      </c>
      <c r="K27" s="76">
        <f>J27/12</f>
        <v>0</v>
      </c>
      <c r="L27" s="51"/>
      <c r="M27" s="16" t="s">
        <v>115</v>
      </c>
      <c r="N27" s="37" t="s">
        <v>150</v>
      </c>
      <c r="O27" s="4"/>
      <c r="P27" s="15" t="s">
        <v>120</v>
      </c>
      <c r="Q27" s="139"/>
      <c r="R27" s="75">
        <f>Q27/N23*(IF(N24="Hourly",2080,IF(N24="Weekly",52,IF(N24="Bi-Weekly",26,IF(N24="Bi-Monthly",24,IF(N24="Monthly",12))))))</f>
        <v>0</v>
      </c>
      <c r="S27" s="76">
        <f>R27/12</f>
        <v>0</v>
      </c>
      <c r="U27" s="16" t="s">
        <v>115</v>
      </c>
      <c r="V27" s="37" t="s">
        <v>150</v>
      </c>
      <c r="W27" s="4"/>
      <c r="X27" s="15" t="s">
        <v>120</v>
      </c>
      <c r="Y27" s="139"/>
      <c r="Z27" s="75">
        <f>Y27/V23*(IF(V24="Hourly",2080,IF(V24="Weekly",52,IF(V24="Bi-Weekly",26,IF(V24="Bi-Monthly",24,IF(V24="Monthly",12))))))</f>
        <v>0</v>
      </c>
      <c r="AA27" s="76">
        <f>Z27/12</f>
        <v>0</v>
      </c>
      <c r="AC27" s="16" t="s">
        <v>115</v>
      </c>
      <c r="AD27" s="37" t="s">
        <v>150</v>
      </c>
      <c r="AE27" s="4"/>
      <c r="AF27" s="15" t="s">
        <v>120</v>
      </c>
      <c r="AG27" s="139"/>
      <c r="AH27" s="75">
        <f>AG27/AD23*(IF(AD24="Hourly",2080,IF(AD24="Weekly",52,IF(AD24="Bi-Weekly",26,IF(AD24="Bi-Monthly",24,IF(AD24="Monthly",12))))))</f>
        <v>0</v>
      </c>
      <c r="AI27" s="76">
        <f>AH27/12</f>
        <v>0</v>
      </c>
      <c r="AK27" s="16" t="s">
        <v>115</v>
      </c>
      <c r="AL27" s="37" t="s">
        <v>150</v>
      </c>
      <c r="AM27" s="4"/>
      <c r="AN27" s="15" t="s">
        <v>120</v>
      </c>
      <c r="AO27" s="139"/>
      <c r="AP27" s="75">
        <f>AO27/AL23*(IF(AL24="Hourly",2080,IF(AL24="Weekly",52,IF(AL24="Bi-Weekly",26,IF(AL24="Bi-Monthly",24,IF(AL24="Monthly",12))))))</f>
        <v>0</v>
      </c>
      <c r="AQ27" s="76">
        <f>AP27/12</f>
        <v>0</v>
      </c>
    </row>
    <row r="28" spans="1:43" ht="17.25" customHeight="1">
      <c r="A28" s="103"/>
      <c r="B28" s="104"/>
      <c r="C28" s="105"/>
      <c r="E28" s="21" t="s">
        <v>121</v>
      </c>
      <c r="F28" s="147">
        <v>12</v>
      </c>
      <c r="G28" s="4"/>
      <c r="H28" s="52" t="s">
        <v>122</v>
      </c>
      <c r="I28" s="138"/>
      <c r="J28" s="79">
        <f>I28</f>
        <v>0</v>
      </c>
      <c r="K28" s="74">
        <f>J28/12</f>
        <v>0</v>
      </c>
      <c r="L28" s="51"/>
      <c r="M28" s="21" t="s">
        <v>121</v>
      </c>
      <c r="N28" s="147">
        <v>12</v>
      </c>
      <c r="O28" s="4"/>
      <c r="P28" s="52" t="s">
        <v>122</v>
      </c>
      <c r="Q28" s="138"/>
      <c r="R28" s="79">
        <f>Q28</f>
        <v>0</v>
      </c>
      <c r="S28" s="74">
        <f>R28/12</f>
        <v>0</v>
      </c>
      <c r="U28" s="21" t="s">
        <v>121</v>
      </c>
      <c r="V28" s="147">
        <v>12</v>
      </c>
      <c r="W28" s="4"/>
      <c r="X28" s="52" t="s">
        <v>122</v>
      </c>
      <c r="Y28" s="138"/>
      <c r="Z28" s="79">
        <f>Y28</f>
        <v>0</v>
      </c>
      <c r="AA28" s="74">
        <f>Z28/12</f>
        <v>0</v>
      </c>
      <c r="AC28" s="21" t="s">
        <v>121</v>
      </c>
      <c r="AD28" s="147">
        <v>12</v>
      </c>
      <c r="AE28" s="4"/>
      <c r="AF28" s="52" t="s">
        <v>122</v>
      </c>
      <c r="AG28" s="138"/>
      <c r="AH28" s="79">
        <f>AG28</f>
        <v>0</v>
      </c>
      <c r="AI28" s="74">
        <f>AH28/12</f>
        <v>0</v>
      </c>
      <c r="AK28" s="21" t="s">
        <v>121</v>
      </c>
      <c r="AL28" s="147">
        <v>12</v>
      </c>
      <c r="AM28" s="4"/>
      <c r="AN28" s="52" t="s">
        <v>122</v>
      </c>
      <c r="AO28" s="138"/>
      <c r="AP28" s="79">
        <f>AO28</f>
        <v>0</v>
      </c>
      <c r="AQ28" s="74">
        <f>AP28/12</f>
        <v>0</v>
      </c>
    </row>
    <row r="29" spans="1:43" ht="17.25" customHeight="1" thickBot="1">
      <c r="A29" s="103"/>
      <c r="B29" s="104"/>
      <c r="C29" s="105"/>
      <c r="E29" s="29" t="s">
        <v>123</v>
      </c>
      <c r="F29" s="148">
        <v>12</v>
      </c>
      <c r="G29" s="4"/>
      <c r="H29" s="15" t="s">
        <v>124</v>
      </c>
      <c r="I29" s="139"/>
      <c r="J29" s="75">
        <f>I29</f>
        <v>0</v>
      </c>
      <c r="K29" s="76">
        <f>J29/12</f>
        <v>0</v>
      </c>
      <c r="L29" s="51"/>
      <c r="M29" s="29" t="s">
        <v>123</v>
      </c>
      <c r="N29" s="148">
        <v>12</v>
      </c>
      <c r="O29" s="4"/>
      <c r="P29" s="15" t="s">
        <v>124</v>
      </c>
      <c r="Q29" s="139"/>
      <c r="R29" s="75">
        <f>Q29</f>
        <v>0</v>
      </c>
      <c r="S29" s="76">
        <f>R29/12</f>
        <v>0</v>
      </c>
      <c r="U29" s="29" t="s">
        <v>123</v>
      </c>
      <c r="V29" s="148">
        <v>12</v>
      </c>
      <c r="W29" s="4"/>
      <c r="X29" s="15" t="s">
        <v>124</v>
      </c>
      <c r="Y29" s="139"/>
      <c r="Z29" s="75">
        <f>Y29</f>
        <v>0</v>
      </c>
      <c r="AA29" s="76">
        <f>Z29/12</f>
        <v>0</v>
      </c>
      <c r="AC29" s="29" t="s">
        <v>123</v>
      </c>
      <c r="AD29" s="148">
        <v>12</v>
      </c>
      <c r="AE29" s="4"/>
      <c r="AF29" s="15" t="s">
        <v>124</v>
      </c>
      <c r="AG29" s="139"/>
      <c r="AH29" s="75">
        <f>AG29</f>
        <v>0</v>
      </c>
      <c r="AI29" s="76">
        <f>AH29/12</f>
        <v>0</v>
      </c>
      <c r="AK29" s="29" t="s">
        <v>123</v>
      </c>
      <c r="AL29" s="148">
        <v>12</v>
      </c>
      <c r="AM29" s="4"/>
      <c r="AN29" s="15" t="s">
        <v>124</v>
      </c>
      <c r="AO29" s="139"/>
      <c r="AP29" s="75">
        <f>AO29</f>
        <v>0</v>
      </c>
      <c r="AQ29" s="76">
        <f>AP29/12</f>
        <v>0</v>
      </c>
    </row>
    <row r="30" spans="1:43" ht="15.75" customHeight="1">
      <c r="A30" s="103"/>
      <c r="B30" s="104"/>
      <c r="C30" s="105"/>
      <c r="E30" s="262" t="s">
        <v>125</v>
      </c>
      <c r="F30" s="263"/>
      <c r="G30" s="4"/>
      <c r="H30" s="52" t="s">
        <v>126</v>
      </c>
      <c r="I30" s="138"/>
      <c r="J30" s="79">
        <f>I30</f>
        <v>0</v>
      </c>
      <c r="K30" s="74">
        <f>J30/12</f>
        <v>0</v>
      </c>
      <c r="L30" s="51"/>
      <c r="M30" s="98" t="s">
        <v>125</v>
      </c>
      <c r="O30" s="4"/>
      <c r="P30" s="52" t="s">
        <v>126</v>
      </c>
      <c r="Q30" s="138"/>
      <c r="R30" s="79">
        <f>Q30</f>
        <v>0</v>
      </c>
      <c r="S30" s="74">
        <f>R30/12</f>
        <v>0</v>
      </c>
      <c r="U30" s="26" t="s">
        <v>125</v>
      </c>
      <c r="W30" s="4"/>
      <c r="X30" s="52" t="s">
        <v>126</v>
      </c>
      <c r="Y30" s="138"/>
      <c r="Z30" s="79">
        <f>Y30</f>
        <v>0</v>
      </c>
      <c r="AA30" s="74">
        <f>Z30/12</f>
        <v>0</v>
      </c>
      <c r="AC30" s="26" t="s">
        <v>125</v>
      </c>
      <c r="AE30" s="4"/>
      <c r="AF30" s="52" t="s">
        <v>126</v>
      </c>
      <c r="AG30" s="138"/>
      <c r="AH30" s="79">
        <f>AG30</f>
        <v>0</v>
      </c>
      <c r="AI30" s="74">
        <f>AH30/12</f>
        <v>0</v>
      </c>
      <c r="AK30" s="26" t="s">
        <v>125</v>
      </c>
      <c r="AM30" s="4"/>
      <c r="AN30" s="52" t="s">
        <v>126</v>
      </c>
      <c r="AO30" s="138"/>
      <c r="AP30" s="79">
        <f>AO30</f>
        <v>0</v>
      </c>
      <c r="AQ30" s="74">
        <f>AP30/12</f>
        <v>0</v>
      </c>
    </row>
    <row r="31" spans="1:43" ht="15.75" customHeight="1">
      <c r="A31" s="103"/>
      <c r="B31" s="104"/>
      <c r="C31" s="105"/>
      <c r="E31" s="145" t="b">
        <v>0</v>
      </c>
      <c r="F31" s="146" t="b">
        <v>0</v>
      </c>
      <c r="G31" s="4"/>
      <c r="H31" s="17" t="s">
        <v>127</v>
      </c>
      <c r="I31" s="140"/>
      <c r="J31" s="141"/>
      <c r="K31" s="78">
        <f>J31/12</f>
        <v>0</v>
      </c>
      <c r="L31" s="51"/>
      <c r="M31" s="146" t="b">
        <v>0</v>
      </c>
      <c r="N31" s="146" t="b">
        <v>0</v>
      </c>
      <c r="O31" s="4"/>
      <c r="P31" s="17" t="s">
        <v>127</v>
      </c>
      <c r="Q31" s="140"/>
      <c r="R31" s="141"/>
      <c r="S31" s="78">
        <f>R31/12</f>
        <v>0</v>
      </c>
      <c r="U31" s="145" t="b">
        <v>0</v>
      </c>
      <c r="V31" s="146" t="b">
        <v>0</v>
      </c>
      <c r="W31" s="4"/>
      <c r="X31" s="17" t="s">
        <v>127</v>
      </c>
      <c r="Y31" s="140"/>
      <c r="Z31" s="141"/>
      <c r="AA31" s="78">
        <f>Z31/12</f>
        <v>0</v>
      </c>
      <c r="AC31" s="145" t="b">
        <v>0</v>
      </c>
      <c r="AD31" s="146" t="b">
        <v>0</v>
      </c>
      <c r="AE31" s="4"/>
      <c r="AF31" s="17" t="s">
        <v>127</v>
      </c>
      <c r="AG31" s="140"/>
      <c r="AH31" s="141"/>
      <c r="AI31" s="78">
        <f>AH31/12</f>
        <v>0</v>
      </c>
      <c r="AK31" s="145" t="b">
        <v>0</v>
      </c>
      <c r="AL31" s="146" t="b">
        <v>0</v>
      </c>
      <c r="AM31" s="4"/>
      <c r="AN31" s="17" t="s">
        <v>127</v>
      </c>
      <c r="AO31" s="140"/>
      <c r="AP31" s="141"/>
      <c r="AQ31" s="78">
        <f>AP31/12</f>
        <v>0</v>
      </c>
    </row>
    <row r="32" spans="1:43" ht="15.75" customHeight="1">
      <c r="A32" s="103"/>
      <c r="B32" s="104"/>
      <c r="C32" s="105"/>
      <c r="E32" s="145" t="b">
        <v>0</v>
      </c>
      <c r="F32" s="146" t="b">
        <v>0</v>
      </c>
      <c r="G32" s="4"/>
      <c r="H32" s="246" t="s">
        <v>128</v>
      </c>
      <c r="I32" s="247"/>
      <c r="J32" s="45" t="s">
        <v>129</v>
      </c>
      <c r="K32" s="85" t="s">
        <v>114</v>
      </c>
      <c r="L32" s="51"/>
      <c r="M32" s="146" t="b">
        <v>0</v>
      </c>
      <c r="N32" s="146" t="b">
        <v>0</v>
      </c>
      <c r="O32" s="4"/>
      <c r="P32" s="246" t="s">
        <v>128</v>
      </c>
      <c r="Q32" s="247"/>
      <c r="R32" s="45" t="s">
        <v>129</v>
      </c>
      <c r="S32" s="85" t="s">
        <v>114</v>
      </c>
      <c r="U32" s="145" t="b">
        <v>0</v>
      </c>
      <c r="V32" s="146" t="b">
        <v>0</v>
      </c>
      <c r="W32" s="4"/>
      <c r="X32" s="246" t="s">
        <v>128</v>
      </c>
      <c r="Y32" s="247"/>
      <c r="Z32" s="45" t="s">
        <v>114</v>
      </c>
      <c r="AA32" s="85" t="s">
        <v>114</v>
      </c>
      <c r="AC32" s="145" t="b">
        <v>0</v>
      </c>
      <c r="AD32" s="146" t="b">
        <v>0</v>
      </c>
      <c r="AE32" s="4"/>
      <c r="AF32" s="246" t="s">
        <v>128</v>
      </c>
      <c r="AG32" s="247"/>
      <c r="AH32" s="45" t="s">
        <v>114</v>
      </c>
      <c r="AI32" s="85" t="s">
        <v>114</v>
      </c>
      <c r="AK32" s="145" t="b">
        <v>0</v>
      </c>
      <c r="AL32" s="146" t="b">
        <v>0</v>
      </c>
      <c r="AM32" s="4"/>
      <c r="AN32" s="246" t="s">
        <v>128</v>
      </c>
      <c r="AO32" s="247"/>
      <c r="AP32" s="45" t="s">
        <v>114</v>
      </c>
      <c r="AQ32" s="85" t="s">
        <v>129</v>
      </c>
    </row>
    <row r="33" spans="1:43" ht="18.75" customHeight="1" thickBot="1">
      <c r="A33" s="103"/>
      <c r="B33" s="104"/>
      <c r="C33" s="105"/>
      <c r="E33" s="145" t="b">
        <v>0</v>
      </c>
      <c r="F33" s="146" t="b">
        <v>0</v>
      </c>
      <c r="G33" s="4"/>
      <c r="H33" s="248" t="s">
        <v>116</v>
      </c>
      <c r="I33" s="249"/>
      <c r="J33" s="22">
        <f>IF(J32="YTD Avg",J27,IF(J32="YTD + 1 Year AVG",((I27+J29)/(F23+IF(E33=TRUE,F28,IF(F24="Weekly",52,IF(F24="Bi-Weekly",26,IF(F24="Bi-Monthly",24,IF(F24="Monthly",12,1))))))*IF(F24="Weekly",52,IF(F24="Bi-Weekly",26,IF(F24="Bi-Monthly",24,IF(F24="Monthly",12,1))))),IF(J32="YTD + 2 Year Avg",((I27+J29+J30)/(F23+IF(E33=TRUE,F28,IF(F24="Weekly",52,IF(F24="Bi-Weekly",26,IF(F24="Bi-Monthly",24,IF(F24="Monthly",12,1)))))+IF(E34=TRUE,F29,IF(F24="Weekly",52,IF(F24="Bi-Weekly",26,IF(F24="Bi-Monthly",24,IF(F24="Monthly",12,1))))))*IF(F24="Weekly",52,IF(F24="Bi-Weekly",26,IF(F24="Bi-Monthly",24,IF(F24="Monthly",12,1))))),IF(J32="Lump Sum",J28,IF(J32="Lump + YTD Avg",J28+J27,IF(J32="Lump + YTD + 1 Yr Prior",J27+J29+J28,IF(J32="Lump + YTD + 2 Yr Prior",J27+J28+J30,IF(J32="2 Year Avg",AVERAGE(J29:J30),IF(J32="Freetyping", J31,0)))))))))</f>
        <v>0</v>
      </c>
      <c r="K33" s="23">
        <f>IF(K32="YTD Avg",J27,IF(K32="YTD + 1 Year AVG",((I27+J29)/(F23+IF(E33=TRUE,F28,IF(F24="Weekly",52,IF(F24="Bi-Weekly",26,IF(F24="Bi-Monthly",24,IF(F24="Monthly",12,1))))))*IF(F24="Weekly",52,IF(F24="Bi-Weekly",26,IF(F24="Bi-Monthly",24,IF(F24="Monthly",12,1))))),IF(K32="YTD + 2 Year Avg",((I27+J29+J30)/(F23+IF(E33=TRUE,F28,IF(F24="Weekly",52,IF(F24="Bi-Weekly",26,IF(F24="Bi-Monthly",24,IF(F24="Monthly",12,"Error")))))+IF(E34=TRUE,F29,IF(F24="Weekly",52,IF(F24="Bi-Weekly",26,IF(F24="Bi-Monthly",24,IF(F24="Monthly",12,1))))))*IF(F24="Weekly",52,IF(F24="Bi-Weekly",26,IF(F24="Bi-Monthly",24,IF(F24="Monthly",12,1))))),IF(K32="Lump Sum",J28,IF(K32="Lump + YTD Avg",J28+J27,IF(K32="Lump + YTD + 1 Yr Prior",(J27+J29+J28)/2,IF(K32="Lump + YTD + 2 Yr Prior",(J27+J28+J30)/3,IF(K32="2 Year Avg",AVERAGE(J29:J30),IF(K32="Freetyping",J31,0)))))))))/12</f>
        <v>0</v>
      </c>
      <c r="L33" s="51"/>
      <c r="M33" s="146" t="b">
        <v>0</v>
      </c>
      <c r="N33" s="146" t="b">
        <v>0</v>
      </c>
      <c r="O33" s="4"/>
      <c r="P33" s="248" t="s">
        <v>116</v>
      </c>
      <c r="Q33" s="249"/>
      <c r="R33" s="22">
        <f>IF(R32="YTD Avg",R27,IF(R32="YTD + 1 Year AVG",((Q27+R29)/(N23+IF(M33=TRUE,N28,IF(N24="Weekly",52,IF(N24="Bi-Weekly",26,IF(N24="Bi-Monthly",24,IF(N24="Monthly",12,1))))))*IF(N24="Weekly",52,IF(N24="Bi-Weekly",26,IF(N24="Bi-Monthly",24,IF(N24="Monthly",12,1))))),IF(R32="YTD + 2 Year Avg",((Q27+R29+R30)/(N23+IF(M33=TRUE,N28,IF(N24="Weekly",52,IF(N24="Bi-Weekly",26,IF(N24="Bi-Monthly",24,IF(N24="Monthly",12,1)))))+IF(M34=TRUE,N29,IF(N24="Weekly",52,IF(N24="Bi-Weekly",26,IF(N24="Bi-Monthly",24,IF(N24="Monthly",12,1))))))*IF(N24="Weekly",52,IF(N24="Bi-Weekly",26,IF(N24="Bi-Monthly",24,IF(N24="Monthly",12,1))))),IF(R32="Lump Sum",R28,IF(R32="Lump + YTD Avg",R28+R27,IF(R32="Lump + YTD + 1 Yr Prior",R27+R29+R28,IF(R32="Lump + YTD + 2 Yr Prior",R27+R28+R30,IF(R32="2 Year Avg",AVERAGE(R29:R30),IF(R32="Freetyping", R31,0)))))))))</f>
        <v>0</v>
      </c>
      <c r="S33" s="23">
        <f>IF(S32="YTD Avg",R27,IF(S32="YTD + 1 Year AVG",((Q27+R29)/(N23+IF(M33=TRUE,N28,IF(N24="Weekly",52,IF(N24="Bi-Weekly",26,IF(N24="Bi-Monthly",24,IF(N24="Monthly",12,1))))))*IF(N24="Weekly",52,IF(N24="Bi-Weekly",26,IF(N24="Bi-Monthly",24,IF(N24="Monthly",12,1))))),IF(S32="YTD + 2 Year Avg",((Q27+R29+R30)/(N23+IF(M33=TRUE,N28,IF(N24="Weekly",52,IF(N24="Bi-Weekly",26,IF(N24="Bi-Monthly",24,IF(N24="Monthly",12,"Error")))))+IF(M34=TRUE,N29,IF(N24="Weekly",52,IF(N24="Bi-Weekly",26,IF(N24="Bi-Monthly",24,IF(N24="Monthly",12,1))))))*IF(N24="Weekly",52,IF(N24="Bi-Weekly",26,IF(N24="Bi-Monthly",24,IF(N24="Monthly",12,1))))),IF(S32="Lump Sum",R28,IF(S32="Lump + YTD Avg",R28+R27,IF(S32="Lump + YTD + 1 Yr Prior",(R27+R29+R28)/2,IF(S32="Lump + YTD + 2 Yr Prior",(R27+R28+R30)/3,IF(S32="2 Year Avg",AVERAGE(R29:R30),IF(S32="Freetyping",R31,0)))))))))/12</f>
        <v>0</v>
      </c>
      <c r="U33" s="145" t="b">
        <v>0</v>
      </c>
      <c r="V33" s="146" t="b">
        <v>0</v>
      </c>
      <c r="W33" s="4"/>
      <c r="X33" s="248" t="s">
        <v>116</v>
      </c>
      <c r="Y33" s="249"/>
      <c r="Z33" s="22">
        <f>IF(Z32="YTD Avg",Z27,IF(Z32="YTD + 1 Year AVG",((Y27+Z29)/(V23+IF(U33=TRUE,V28,IF(V24="Weekly",52,IF(V24="Bi-Weekly",26,IF(V24="Bi-Monthly",24,IF(V24="Monthly",12,1))))))*IF(V24="Weekly",52,IF(V24="Bi-Weekly",26,IF(V24="Bi-Monthly",24,IF(V24="Monthly",12,1))))),IF(Z32="YTD + 2 Year Avg",((Y27+Z29+Z30)/(V23+IF(U33=TRUE,V28,IF(V24="Weekly",52,IF(V24="Bi-Weekly",26,IF(V24="Bi-Monthly",24,IF(V24="Monthly",12,1)))))+IF(U34=TRUE,V29,IF(V24="Weekly",52,IF(V24="Bi-Weekly",26,IF(V24="Bi-Monthly",24,IF(V24="Monthly",12,1))))))*IF(V24="Weekly",52,IF(V24="Bi-Weekly",26,IF(V24="Bi-Monthly",24,IF(V24="Monthly",12,1))))),IF(Z32="Lump Sum",Z28,IF(Z32="Lump + YTD Avg",Z28+Z27,IF(Z32="Lump + YTD + 1 Yr Prior",Z27+Z29+Z28,IF(Z32="Lump + YTD + 2 Yr Prior",Z27+Z28+Z30,IF(Z32="2 Year Avg",AVERAGE(Z29:Z30),IF(Z32="Freetyping", Z31,0)))))))))</f>
        <v>0</v>
      </c>
      <c r="AA33" s="23">
        <f>IF(AA32="YTD Avg",Z27,IF(AA32="YTD + 1 Year AVG",((Y27+Z29)/(V23+IF(U33=TRUE,V28,IF(V24="Weekly",52,IF(V24="Bi-Weekly",26,IF(V24="Bi-Monthly",24,IF(V24="Monthly",12,1))))))*IF(V24="Weekly",52,IF(V24="Bi-Weekly",26,IF(V24="Bi-Monthly",24,IF(V24="Monthly",12,1))))),IF(AA32="YTD + 2 Year Avg",((Y27+Z29+Z30)/(V23+IF(U33=TRUE,V28,IF(V24="Weekly",52,IF(V24="Bi-Weekly",26,IF(V24="Bi-Monthly",24,IF(V24="Monthly",12,"Error")))))+IF(U34=TRUE,V29,IF(V24="Weekly",52,IF(V24="Bi-Weekly",26,IF(V24="Bi-Monthly",24,IF(V24="Monthly",12,1))))))*IF(V24="Weekly",52,IF(V24="Bi-Weekly",26,IF(V24="Bi-Monthly",24,IF(V24="Monthly",12,1))))),IF(AA32="Lump Sum",Z28,IF(AA32="Lump + YTD Avg",Z28+Z27,IF(AA32="Lump + YTD + 1 Yr Prior",(Z27+Z29+Z28)/2,IF(AA32="Lump + YTD + 2 Yr Prior",(Z27+Z28+Z30)/3,IF(AA32="2 Year Avg",AVERAGE(Z29:Z30),IF(AA32="Freetyping",Z31,0)))))))))/12</f>
        <v>0</v>
      </c>
      <c r="AC33" s="145" t="b">
        <v>0</v>
      </c>
      <c r="AD33" s="146" t="b">
        <v>0</v>
      </c>
      <c r="AE33" s="4"/>
      <c r="AF33" s="248" t="s">
        <v>116</v>
      </c>
      <c r="AG33" s="249"/>
      <c r="AH33" s="22">
        <f>IF(AH32="YTD Avg",AH27,IF(AH32="YTD + 1 Year AVG",((AG27+AH29)/(AD23+IF(AC33=TRUE,AD28,IF(AD24="Weekly",52,IF(AD24="Bi-Weekly",26,IF(AD24="Bi-Monthly",24,IF(AD24="Monthly",12,1))))))*IF(AD24="Weekly",52,IF(AD24="Bi-Weekly",26,IF(AD24="Bi-Monthly",24,IF(AD24="Monthly",12,1))))),IF(AH32="YTD + 2 Year Avg",((AG27+AH29+AH30)/(AD23+IF(AC33=TRUE,AD28,IF(AD24="Weekly",52,IF(AD24="Bi-Weekly",26,IF(AD24="Bi-Monthly",24,IF(AD24="Monthly",12,1)))))+IF(AC34=TRUE,AD29,IF(AD24="Weekly",52,IF(AD24="Bi-Weekly",26,IF(AD24="Bi-Monthly",24,IF(AD24="Monthly",12,1))))))*IF(AD24="Weekly",52,IF(AD24="Bi-Weekly",26,IF(AD24="Bi-Monthly",24,IF(AD24="Monthly",12,1))))),IF(AH32="Lump Sum",AH28,IF(AH32="Lump + YTD Avg",AH28+AH27,IF(AH32="Lump + YTD + 1 Yr Prior",AH27+AH29+AH28,IF(AH32="Lump + YTD + 2 Yr Prior",AH27+AH28+AH30,IF(AH32="2 Year Avg",AVERAGE(AH29:AH30),IF(AH32="Freetyping", AH31,0)))))))))</f>
        <v>0</v>
      </c>
      <c r="AI33" s="23">
        <f>IF(AI32="YTD Avg",AH27,IF(AI32="YTD + 1 Year AVG",((AG27+AH29)/(AD23+IF(AC33=TRUE,AD28,IF(AD24="Weekly",52,IF(AD24="Bi-Weekly",26,IF(AD24="Bi-Monthly",24,IF(AD24="Monthly",12,1))))))*IF(AD24="Weekly",52,IF(AD24="Bi-Weekly",26,IF(AD24="Bi-Monthly",24,IF(AD24="Monthly",12,1))))),IF(AI32="YTD + 2 Year Avg",((AG27+AH29+AH30)/(AD23+IF(AC33=TRUE,AD28,IF(AD24="Weekly",52,IF(AD24="Bi-Weekly",26,IF(AD24="Bi-Monthly",24,IF(AD24="Monthly",12,"Error")))))+IF(AC34=TRUE,AD29,IF(AD24="Weekly",52,IF(AD24="Bi-Weekly",26,IF(AD24="Bi-Monthly",24,IF(AD24="Monthly",12,1))))))*IF(AD24="Weekly",52,IF(AD24="Bi-Weekly",26,IF(AD24="Bi-Monthly",24,IF(AD24="Monthly",12,1))))),IF(AI32="Lump Sum",AH28,IF(AI32="Lump + YTD Avg",AH28+AH27,IF(AI32="Lump + YTD + 1 Yr Prior",(AH27+AH29+AH28)/2,IF(AI32="Lump + YTD + 2 Yr Prior",(AH27+AH28+AH30)/3,IF(AI32="2 Year Avg",AVERAGE(AH29:AH30),IF(AI32="Freetyping",AH31,0)))))))))/12</f>
        <v>0</v>
      </c>
      <c r="AK33" s="145" t="b">
        <v>0</v>
      </c>
      <c r="AL33" s="146" t="b">
        <v>0</v>
      </c>
      <c r="AM33" s="4"/>
      <c r="AN33" s="248" t="s">
        <v>116</v>
      </c>
      <c r="AO33" s="249"/>
      <c r="AP33" s="22">
        <f>IF(AP32="YTD Avg",AP27,IF(AP32="YTD + 1 Year AVG",((AO27+AP29)/(AL23+IF(AK33=TRUE,AL28,IF(AL24="Weekly",52,IF(AL24="Bi-Weekly",26,IF(AL24="Bi-Monthly",24,IF(AL24="Monthly",12,1))))))*IF(AL24="Weekly",52,IF(AL24="Bi-Weekly",26,IF(AL24="Bi-Monthly",24,IF(AL24="Monthly",12,1))))),IF(AP32="YTD + 2 Year Avg",((AO27+AP29+AP30)/(AL23+IF(AK33=TRUE,AL28,IF(AL24="Weekly",52,IF(AL24="Bi-Weekly",26,IF(AL24="Bi-Monthly",24,IF(AL24="Monthly",12,1)))))+IF(AK34=TRUE,AL29,IF(AL24="Weekly",52,IF(AL24="Bi-Weekly",26,IF(AL24="Bi-Monthly",24,IF(AL24="Monthly",12,1))))))*IF(AL24="Weekly",52,IF(AL24="Bi-Weekly",26,IF(AL24="Bi-Monthly",24,IF(AL24="Monthly",12,1))))),IF(AP32="Lump Sum",AP28,IF(AP32="Lump + YTD Avg",AP28+AP27,IF(AP32="Lump + YTD + 1 Yr Prior",AP27+AP29+AP28,IF(AP32="Lump + YTD + 2 Yr Prior",AP27+AP28+AP30,IF(AP32="2 Year Avg",AVERAGE(AP29:AP30),IF(AP32="Freetyping", AP31,0)))))))))</f>
        <v>0</v>
      </c>
      <c r="AQ33" s="23">
        <f>IF(AQ32="YTD Avg",AP27,IF(AQ32="YTD + 1 Year AVG",((AO27+AP29)/(AL23+IF(AK33=TRUE,AL28,IF(AL24="Weekly",52,IF(AL24="Bi-Weekly",26,IF(AL24="Bi-Monthly",24,IF(AL24="Monthly",12,1))))))*IF(AL24="Weekly",52,IF(AL24="Bi-Weekly",26,IF(AL24="Bi-Monthly",24,IF(AL24="Monthly",12,1))))),IF(AQ32="YTD + 2 Year Avg",((AO27+AP29+AP30)/(AL23+IF(AK33=TRUE,AL28,IF(AL24="Weekly",52,IF(AL24="Bi-Weekly",26,IF(AL24="Bi-Monthly",24,IF(AL24="Monthly",12,"Error")))))+IF(AK34=TRUE,AL29,IF(AL24="Weekly",52,IF(AL24="Bi-Weekly",26,IF(AL24="Bi-Monthly",24,IF(AL24="Monthly",12,1))))))*IF(AL24="Weekly",52,IF(AL24="Bi-Weekly",26,IF(AL24="Bi-Monthly",24,IF(AL24="Monthly",12,1))))),IF(AQ32="Lump Sum",AP28,IF(AQ32="Lump + YTD Avg",AP28+AP27,IF(AQ32="Lump + YTD + 1 Yr Prior",(AP27+AP29+AP28)/2,IF(AQ32="Lump + YTD + 2 Yr Prior",(AP27+AP28+AP30)/3,IF(AQ32="2 Year Avg",AVERAGE(AP29:AP30),IF(AQ32="Freetyping",AP31,0)))))))))/12</f>
        <v>0</v>
      </c>
    </row>
    <row r="34" spans="1:43" ht="19.5" thickBot="1">
      <c r="A34" s="103"/>
      <c r="B34" s="104"/>
      <c r="C34" s="105"/>
      <c r="E34" s="145" t="b">
        <v>0</v>
      </c>
      <c r="F34" s="146" t="b">
        <v>0</v>
      </c>
      <c r="G34" s="4"/>
      <c r="J34" s="38"/>
      <c r="K34" s="38"/>
      <c r="L34" s="8"/>
      <c r="M34" s="146" t="b">
        <v>0</v>
      </c>
      <c r="N34" s="146" t="b">
        <v>0</v>
      </c>
      <c r="O34" s="4"/>
      <c r="R34" s="38"/>
      <c r="S34" s="38"/>
      <c r="U34" s="145" t="b">
        <v>0</v>
      </c>
      <c r="V34" s="146" t="b">
        <v>0</v>
      </c>
      <c r="W34" s="4"/>
      <c r="Z34" s="38"/>
      <c r="AA34" s="39"/>
      <c r="AC34" s="145" t="b">
        <v>0</v>
      </c>
      <c r="AD34" s="146" t="b">
        <v>0</v>
      </c>
      <c r="AE34" s="4"/>
      <c r="AH34" s="38"/>
      <c r="AI34" s="39"/>
      <c r="AK34" s="145" t="b">
        <v>0</v>
      </c>
      <c r="AL34" s="146" t="b">
        <v>0</v>
      </c>
      <c r="AM34" s="4"/>
      <c r="AP34" s="38"/>
      <c r="AQ34" s="39"/>
    </row>
    <row r="35" spans="1:43" ht="18.75">
      <c r="A35" s="103"/>
      <c r="B35" s="104"/>
      <c r="C35" s="105"/>
      <c r="E35" s="145"/>
      <c r="F35" s="146" t="b">
        <v>0</v>
      </c>
      <c r="G35" s="4"/>
      <c r="H35" s="259" t="s">
        <v>130</v>
      </c>
      <c r="I35" s="260"/>
      <c r="J35" s="260"/>
      <c r="K35" s="261"/>
      <c r="L35" s="51"/>
      <c r="M35" s="146"/>
      <c r="N35" s="146" t="b">
        <v>0</v>
      </c>
      <c r="O35" s="4"/>
      <c r="P35" s="259" t="s">
        <v>130</v>
      </c>
      <c r="Q35" s="260"/>
      <c r="R35" s="260"/>
      <c r="S35" s="261"/>
      <c r="U35" s="145"/>
      <c r="V35" s="146" t="b">
        <v>0</v>
      </c>
      <c r="W35" s="4"/>
      <c r="X35" s="259" t="s">
        <v>130</v>
      </c>
      <c r="Y35" s="260"/>
      <c r="Z35" s="260"/>
      <c r="AA35" s="261"/>
      <c r="AC35" s="145"/>
      <c r="AD35" s="146" t="b">
        <v>0</v>
      </c>
      <c r="AE35" s="4"/>
      <c r="AF35" s="259" t="s">
        <v>130</v>
      </c>
      <c r="AG35" s="260"/>
      <c r="AH35" s="260"/>
      <c r="AI35" s="261"/>
      <c r="AK35" s="145"/>
      <c r="AL35" s="146" t="b">
        <v>0</v>
      </c>
      <c r="AM35" s="4"/>
      <c r="AN35" s="259" t="s">
        <v>130</v>
      </c>
      <c r="AO35" s="260"/>
      <c r="AP35" s="260"/>
      <c r="AQ35" s="261"/>
    </row>
    <row r="36" spans="1:43" ht="18.75" customHeight="1">
      <c r="A36" s="103"/>
      <c r="B36" s="104"/>
      <c r="C36" s="105"/>
      <c r="E36" s="153"/>
      <c r="F36" s="146" t="b">
        <v>0</v>
      </c>
      <c r="G36" s="4"/>
      <c r="H36" s="53" t="s">
        <v>131</v>
      </c>
      <c r="I36" s="142"/>
      <c r="J36" s="81">
        <f>I36/F23*(IF(F24="Hourly",2080,IF(F24="Weekly",52,IF(F24="Bi-Weekly",26,IF(F24="Bi-Monthly",24,IF(F24="Monthly",12))))))</f>
        <v>0</v>
      </c>
      <c r="K36" s="82">
        <f>J36/12</f>
        <v>0</v>
      </c>
      <c r="L36" s="51"/>
      <c r="M36" s="149"/>
      <c r="N36" s="146" t="b">
        <v>0</v>
      </c>
      <c r="O36" s="4"/>
      <c r="P36" s="53" t="s">
        <v>131</v>
      </c>
      <c r="Q36" s="142"/>
      <c r="R36" s="81">
        <f>Q36/N23*(IF(N24="Hourly",2080,IF(N24="Weekly",52,IF(N24="Bi-Weekly",26,IF(N24="Bi-Monthly",24,IF(N24="Monthly",12))))))</f>
        <v>0</v>
      </c>
      <c r="S36" s="82">
        <f>R36/12</f>
        <v>0</v>
      </c>
      <c r="U36" s="153"/>
      <c r="V36" s="146" t="b">
        <v>0</v>
      </c>
      <c r="W36" s="4"/>
      <c r="X36" s="53" t="s">
        <v>131</v>
      </c>
      <c r="Y36" s="142"/>
      <c r="Z36" s="81">
        <f>Y36/V23*(IF(V24="Hourly",2080,IF(V24="Weekly",52,IF(V24="Bi-Weekly",26,IF(V24="Bi-Monthly",24,IF(V24="Monthly",12))))))</f>
        <v>0</v>
      </c>
      <c r="AA36" s="82">
        <f>Z36/12</f>
        <v>0</v>
      </c>
      <c r="AC36" s="153"/>
      <c r="AD36" s="146" t="b">
        <v>0</v>
      </c>
      <c r="AE36" s="4"/>
      <c r="AF36" s="53" t="s">
        <v>131</v>
      </c>
      <c r="AG36" s="142"/>
      <c r="AH36" s="81">
        <f>AG36/AD23*(IF(AD24="Hourly",2080,IF(AD24="Weekly",52,IF(AD24="Bi-Weekly",26,IF(AD24="Bi-Monthly",24,IF(AD24="Monthly",12))))))</f>
        <v>0</v>
      </c>
      <c r="AI36" s="82">
        <f>AH36/12</f>
        <v>0</v>
      </c>
      <c r="AK36" s="153"/>
      <c r="AL36" s="146" t="b">
        <v>0</v>
      </c>
      <c r="AM36" s="4"/>
      <c r="AN36" s="53" t="s">
        <v>131</v>
      </c>
      <c r="AO36" s="142"/>
      <c r="AP36" s="81">
        <f>AO36/AL23*(IF(AL24="Hourly",2080,IF(AL24="Weekly",52,IF(AL24="Bi-Weekly",26,IF(AL24="Bi-Monthly",24,IF(AL24="Monthly",12))))))</f>
        <v>0</v>
      </c>
      <c r="AQ36" s="82">
        <f>AP36/12</f>
        <v>0</v>
      </c>
    </row>
    <row r="37" spans="1:43" ht="15.75" customHeight="1">
      <c r="A37" s="103"/>
      <c r="B37" s="104"/>
      <c r="C37" s="105"/>
      <c r="E37" s="153"/>
      <c r="F37" s="146" t="b">
        <v>0</v>
      </c>
      <c r="G37" s="4"/>
      <c r="H37" s="15" t="s">
        <v>132</v>
      </c>
      <c r="I37" s="139"/>
      <c r="J37" s="75">
        <f>I37</f>
        <v>0</v>
      </c>
      <c r="K37" s="76">
        <f>J37/12</f>
        <v>0</v>
      </c>
      <c r="L37" s="51"/>
      <c r="M37" s="149"/>
      <c r="N37" s="146" t="b">
        <v>1</v>
      </c>
      <c r="O37" s="4"/>
      <c r="P37" s="15" t="s">
        <v>132</v>
      </c>
      <c r="Q37" s="139"/>
      <c r="R37" s="75">
        <f>Q37</f>
        <v>0</v>
      </c>
      <c r="S37" s="76">
        <f>R37/12</f>
        <v>0</v>
      </c>
      <c r="U37" s="153"/>
      <c r="V37" s="146" t="b">
        <v>0</v>
      </c>
      <c r="W37" s="4"/>
      <c r="X37" s="15" t="s">
        <v>132</v>
      </c>
      <c r="Y37" s="139"/>
      <c r="Z37" s="75">
        <f>Y37</f>
        <v>0</v>
      </c>
      <c r="AA37" s="76">
        <f>Z37/12</f>
        <v>0</v>
      </c>
      <c r="AC37" s="153"/>
      <c r="AD37" s="146" t="b">
        <v>0</v>
      </c>
      <c r="AE37" s="4"/>
      <c r="AF37" s="15" t="s">
        <v>132</v>
      </c>
      <c r="AG37" s="139"/>
      <c r="AH37" s="75">
        <f>AG37</f>
        <v>0</v>
      </c>
      <c r="AI37" s="76">
        <f>AH37/12</f>
        <v>0</v>
      </c>
      <c r="AK37" s="153"/>
      <c r="AL37" s="146" t="b">
        <v>0</v>
      </c>
      <c r="AM37" s="4"/>
      <c r="AN37" s="15" t="s">
        <v>132</v>
      </c>
      <c r="AO37" s="139"/>
      <c r="AP37" s="75">
        <f>AO37</f>
        <v>0</v>
      </c>
      <c r="AQ37" s="76">
        <f>AP37/12</f>
        <v>0</v>
      </c>
    </row>
    <row r="38" spans="1:43" ht="15.75" customHeight="1">
      <c r="A38" s="103"/>
      <c r="B38" s="104"/>
      <c r="C38" s="105"/>
      <c r="E38" s="51"/>
      <c r="G38" s="4"/>
      <c r="H38" s="52" t="s">
        <v>133</v>
      </c>
      <c r="I38" s="138"/>
      <c r="J38" s="79">
        <f>I38</f>
        <v>0</v>
      </c>
      <c r="K38" s="74">
        <f>J38/12</f>
        <v>0</v>
      </c>
      <c r="L38" s="51"/>
      <c r="N38" s="65"/>
      <c r="O38" s="4"/>
      <c r="P38" s="52" t="s">
        <v>133</v>
      </c>
      <c r="Q38" s="138"/>
      <c r="R38" s="79">
        <f>Q38</f>
        <v>0</v>
      </c>
      <c r="S38" s="74">
        <f>R38/12</f>
        <v>0</v>
      </c>
      <c r="U38" s="51"/>
      <c r="V38" s="65"/>
      <c r="W38" s="4"/>
      <c r="X38" s="52" t="s">
        <v>133</v>
      </c>
      <c r="Y38" s="138"/>
      <c r="Z38" s="79">
        <f>Y38</f>
        <v>0</v>
      </c>
      <c r="AA38" s="74">
        <f>Z38/12</f>
        <v>0</v>
      </c>
      <c r="AC38" s="51"/>
      <c r="AE38" s="4"/>
      <c r="AF38" s="52" t="s">
        <v>133</v>
      </c>
      <c r="AG38" s="138"/>
      <c r="AH38" s="79">
        <f>AG38</f>
        <v>0</v>
      </c>
      <c r="AI38" s="74">
        <f>AH38/12</f>
        <v>0</v>
      </c>
      <c r="AK38" s="51"/>
      <c r="AM38" s="4"/>
      <c r="AN38" s="52" t="s">
        <v>133</v>
      </c>
      <c r="AO38" s="138"/>
      <c r="AP38" s="79">
        <f>AO38</f>
        <v>0</v>
      </c>
      <c r="AQ38" s="74">
        <f>AP38/12</f>
        <v>0</v>
      </c>
    </row>
    <row r="39" spans="1:43" ht="16.5" customHeight="1" thickBot="1">
      <c r="A39" s="103"/>
      <c r="B39" s="104"/>
      <c r="C39" s="105"/>
      <c r="E39" s="51"/>
      <c r="G39" s="4"/>
      <c r="H39" s="17" t="s">
        <v>134</v>
      </c>
      <c r="I39" s="140"/>
      <c r="J39" s="141"/>
      <c r="K39" s="78">
        <f>J39/12</f>
        <v>0</v>
      </c>
      <c r="L39" s="51"/>
      <c r="O39" s="4"/>
      <c r="P39" s="17" t="s">
        <v>134</v>
      </c>
      <c r="Q39" s="140"/>
      <c r="R39" s="141"/>
      <c r="S39" s="78">
        <f>R39/12</f>
        <v>0</v>
      </c>
      <c r="U39" s="51"/>
      <c r="W39" s="4"/>
      <c r="X39" s="17" t="s">
        <v>134</v>
      </c>
      <c r="Y39" s="140"/>
      <c r="Z39" s="141"/>
      <c r="AA39" s="78">
        <f>Z39/12</f>
        <v>0</v>
      </c>
      <c r="AC39" s="51"/>
      <c r="AE39" s="4"/>
      <c r="AF39" s="17" t="s">
        <v>134</v>
      </c>
      <c r="AG39" s="140"/>
      <c r="AH39" s="141"/>
      <c r="AI39" s="78">
        <f>AH39/12</f>
        <v>0</v>
      </c>
      <c r="AK39" s="51"/>
      <c r="AM39" s="4"/>
      <c r="AN39" s="17" t="s">
        <v>134</v>
      </c>
      <c r="AO39" s="140"/>
      <c r="AP39" s="141"/>
      <c r="AQ39" s="78">
        <f>AP39/12</f>
        <v>0</v>
      </c>
    </row>
    <row r="40" spans="1:43" ht="18.75">
      <c r="A40" s="103"/>
      <c r="B40" s="104"/>
      <c r="C40" s="105"/>
      <c r="E40" s="234" t="s">
        <v>135</v>
      </c>
      <c r="F40" s="235"/>
      <c r="G40" s="4"/>
      <c r="H40" s="246" t="s">
        <v>128</v>
      </c>
      <c r="I40" s="247"/>
      <c r="J40" s="45" t="s">
        <v>129</v>
      </c>
      <c r="K40" s="46" t="s">
        <v>114</v>
      </c>
      <c r="L40" s="51"/>
      <c r="M40" s="234" t="s">
        <v>135</v>
      </c>
      <c r="N40" s="235"/>
      <c r="O40" s="4"/>
      <c r="P40" s="246" t="s">
        <v>128</v>
      </c>
      <c r="Q40" s="247"/>
      <c r="R40" s="45" t="s">
        <v>129</v>
      </c>
      <c r="S40" s="46" t="s">
        <v>114</v>
      </c>
      <c r="U40" s="234" t="s">
        <v>135</v>
      </c>
      <c r="V40" s="235"/>
      <c r="W40" s="4"/>
      <c r="X40" s="246" t="s">
        <v>128</v>
      </c>
      <c r="Y40" s="247"/>
      <c r="Z40" s="45" t="s">
        <v>114</v>
      </c>
      <c r="AA40" s="46" t="s">
        <v>114</v>
      </c>
      <c r="AC40" s="234" t="s">
        <v>135</v>
      </c>
      <c r="AD40" s="235"/>
      <c r="AE40" s="4"/>
      <c r="AF40" s="246" t="s">
        <v>128</v>
      </c>
      <c r="AG40" s="247"/>
      <c r="AH40" s="45" t="s">
        <v>114</v>
      </c>
      <c r="AI40" s="46" t="s">
        <v>114</v>
      </c>
      <c r="AK40" s="234" t="s">
        <v>135</v>
      </c>
      <c r="AL40" s="235"/>
      <c r="AM40" s="4"/>
      <c r="AN40" s="246" t="s">
        <v>128</v>
      </c>
      <c r="AO40" s="247"/>
      <c r="AP40" s="45" t="s">
        <v>114</v>
      </c>
      <c r="AQ40" s="46" t="s">
        <v>114</v>
      </c>
    </row>
    <row r="41" spans="1:43" ht="16.5" customHeight="1" thickBot="1">
      <c r="A41" s="103"/>
      <c r="B41" s="104"/>
      <c r="C41" s="105"/>
      <c r="E41" s="27" t="s">
        <v>136</v>
      </c>
      <c r="F41" s="152"/>
      <c r="G41" s="4"/>
      <c r="H41" s="248" t="s">
        <v>116</v>
      </c>
      <c r="I41" s="249"/>
      <c r="J41" s="22">
        <f>IF(J40="YTD Avg",J36,IF(J40="YTD + 1 Year AVG",(I36+J37)/(F23+IF(E33=TRUE,F28,IF(F24="Weekly",52,IF(F24="Bi-Weekly",26,IF(F24="Bi-Monthly",24,IF(F24="Monthly",12,1))))))*IF(F24="Weekly",52,IF(F24="Bi-Weekly",26,IF(F24="Bi-Monthly",24,IF(F24="Monthly",12,1)))),IF(J40="YTD + 2 Year Avg",(I36+J37+J38)/(F23+IF(E33=TRUE,F28,IF(F24="Weekly",52,IF(F24="Bi-Weekly",26,IF(F24="Bi-Monthly",24,IF(F24="Monthly",12,1)))))+IF(E34=TRUE,F29,IF(F24="Weekly",52,IF(F24="Bi-Weekly",26,IF(F24="Bi-Monthly",24,IF(F24="Monthly",12,1))))))*IF(F24="Weekly",52,IF(F24="Bi-Weekly",26,IF(F24="Bi-Monthly",24,IF(F24="Monthly",12,1)))),IF(J40="2 Year Avg",AVERAGE(J37:J38),IF(J40="Freetyping",J39,0)))))</f>
        <v>0</v>
      </c>
      <c r="K41" s="23">
        <f>IF(K40="YTD Avg",J36,IF(K40="YTD + 1 Year AVG",(I36+J37)/(F23+IF(E33=TRUE,F28,IF(F24="Weekly",52,IF(F24="Bi-Weekly",26,IF(F24="Bi-Monthly",24,IF(F24="Monthly",12,1))))))*IF(F24="Weekly",52,IF(F24="Bi-Weekly",26,IF(F24="Bi-Monthly",24,IF(F24="Monthly",12,1)))),IF(K40="YTD + 2 Year Avg",(I36+J37+J38)/(F23+IF(E33=TRUE,F28,IF(F24="Weekly",52,IF(F24="Bi-Weekly",26,IF(F24="Bi-Monthly",24,IF(F24="Monthly",12,1)))))+IF(E34=TRUE,F29,IF(F24="Weekly",52,IF(F24="Bi-Weekly",26,IF(F24="Bi-Monthly",24,IF(F24="Monthly",12,1))))))*IF(F24="Weekly",52,IF(F24="Bi-Weekly",26,IF(F24="Bi-Monthly",24,IF(F24="Monthly",12,1)))),IF(K40="2 Year Avg",AVERAGE(J37:J38),IF(K40="Freetyping",J39,0)))))/12</f>
        <v>0</v>
      </c>
      <c r="L41" s="51"/>
      <c r="M41" s="27" t="s">
        <v>136</v>
      </c>
      <c r="N41" s="152"/>
      <c r="O41" s="4"/>
      <c r="P41" s="248" t="s">
        <v>116</v>
      </c>
      <c r="Q41" s="249"/>
      <c r="R41" s="22">
        <f>IF(R40="YTD Avg",R36,IF(R40="YTD + 1 Year AVG",(Q36+R37)/(N23+IF(M33=TRUE,N28,IF(N24="Weekly",52,IF(N24="Bi-Weekly",26,IF(N24="Bi-Monthly",24,IF(N24="Monthly",12,1))))))*IF(N24="Weekly",52,IF(N24="Bi-Weekly",26,IF(N24="Bi-Monthly",24,IF(N24="Monthly",12,1)))),IF(R40="YTD + 2 Year Avg",(Q36+R37+R38)/(N23+IF(M33=TRUE,N28,IF(N24="Weekly",52,IF(N24="Bi-Weekly",26,IF(N24="Bi-Monthly",24,IF(N24="Monthly",12,1)))))+IF(M34=TRUE,N29,IF(N24="Weekly",52,IF(N24="Bi-Weekly",26,IF(N24="Bi-Monthly",24,IF(N24="Monthly",12,1))))))*IF(N24="Weekly",52,IF(N24="Bi-Weekly",26,IF(N24="Bi-Monthly",24,IF(N24="Monthly",12,1)))),IF(R40="2 Year Avg",AVERAGE(R37:R38),IF(R40="Freetyping",R39,0)))))</f>
        <v>0</v>
      </c>
      <c r="S41" s="23">
        <f>IF(S40="YTD Avg",R36,IF(S40="YTD + 1 Year AVG",(Q36+R37)/(N23+IF(M33=TRUE,N28,IF(N24="Weekly",52,IF(N24="Bi-Weekly",26,IF(N24="Bi-Monthly",24,IF(N24="Monthly",12,1))))))*IF(N24="Weekly",52,IF(N24="Bi-Weekly",26,IF(N24="Bi-Monthly",24,IF(N24="Monthly",12,1)))),IF(S40="YTD + 2 Year Avg",(Q36+R37+R38)/(N23+IF(M33=TRUE,N28,IF(N24="Weekly",52,IF(N24="Bi-Weekly",26,IF(N24="Bi-Monthly",24,IF(N24="Monthly",12,1)))))+IF(M34=TRUE,N29,IF(N24="Weekly",52,IF(N24="Bi-Weekly",26,IF(N24="Bi-Monthly",24,IF(N24="Monthly",12,1))))))*IF(N24="Weekly",52,IF(N24="Bi-Weekly",26,IF(N24="Bi-Monthly",24,IF(N24="Monthly",12,1)))),IF(S40="2 Year Avg",AVERAGE(R37:R38),IF(S40="Freetyping",R39,0)))))/12</f>
        <v>0</v>
      </c>
      <c r="U41" s="27" t="s">
        <v>136</v>
      </c>
      <c r="V41" s="152"/>
      <c r="W41" s="4"/>
      <c r="X41" s="248" t="s">
        <v>116</v>
      </c>
      <c r="Y41" s="249"/>
      <c r="Z41" s="22">
        <f>IF(Z40="YTD Avg",Z36,IF(Z40="YTD + 1 Year AVG",(Y36+Z37)/(V23+IF(U33=TRUE,V28,IF(V24="Weekly",52,IF(V24="Bi-Weekly",26,IF(V24="Bi-Monthly",24,IF(V24="Monthly",12,1))))))*IF(V24="Weekly",52,IF(V24="Bi-Weekly",26,IF(V24="Bi-Monthly",24,IF(V24="Monthly",12,1)))),IF(Z40="YTD + 2 Year Avg",(Y36+Z37+Z38)/(V23+IF(U33=TRUE,V28,IF(V24="Weekly",52,IF(V24="Bi-Weekly",26,IF(V24="Bi-Monthly",24,IF(V24="Monthly",12,1)))))+IF(U34=TRUE,V29,IF(V24="Weekly",52,IF(V24="Bi-Weekly",26,IF(V24="Bi-Monthly",24,IF(V24="Monthly",12,1))))))*IF(V24="Weekly",52,IF(V24="Bi-Weekly",26,IF(V24="Bi-Monthly",24,IF(V24="Monthly",12,1)))),IF(Z40="2 Year Avg",AVERAGE(Z37:Z38),IF(Z40="Freetyping",Z39,0)))))</f>
        <v>0</v>
      </c>
      <c r="AA41" s="23">
        <f>IF(AA40="YTD Avg",Z36,IF(AA40="YTD + 1 Year AVG",(Y36+Z37)/(V23+IF(U33=TRUE,V28,IF(V24="Weekly",52,IF(V24="Bi-Weekly",26,IF(V24="Bi-Monthly",24,IF(V24="Monthly",12,1))))))*IF(V24="Weekly",52,IF(V24="Bi-Weekly",26,IF(V24="Bi-Monthly",24,IF(V24="Monthly",12,1)))),IF(AA40="YTD + 2 Year Avg",(Y36+Z37+Z38)/(V23+IF(U33=TRUE,V28,IF(V24="Weekly",52,IF(V24="Bi-Weekly",26,IF(V24="Bi-Monthly",24,IF(V24="Monthly",12,1)))))+IF(U34=TRUE,V29,IF(V24="Weekly",52,IF(V24="Bi-Weekly",26,IF(V24="Bi-Monthly",24,IF(V24="Monthly",12,1))))))*IF(V24="Weekly",52,IF(V24="Bi-Weekly",26,IF(V24="Bi-Monthly",24,IF(V24="Monthly",12,1)))),IF(AA40="2 Year Avg",AVERAGE(Z37:Z38),IF(AA40="Freetyping",Z39,0)))))/12</f>
        <v>0</v>
      </c>
      <c r="AC41" s="27" t="s">
        <v>136</v>
      </c>
      <c r="AD41" s="152"/>
      <c r="AE41" s="4"/>
      <c r="AF41" s="248" t="s">
        <v>116</v>
      </c>
      <c r="AG41" s="249"/>
      <c r="AH41" s="22">
        <f>IF(AH40="YTD Avg",AH36,IF(AH40="YTD + 1 Year AVG",(AG36+AH37)/(AD23+IF(AC33=TRUE,AD28,IF(AD24="Weekly",52,IF(AD24="Bi-Weekly",26,IF(AD24="Bi-Monthly",24,IF(AD24="Monthly",12,1))))))*IF(AD24="Weekly",52,IF(AD24="Bi-Weekly",26,IF(AD24="Bi-Monthly",24,IF(AD24="Monthly",12,1)))),IF(AH40="YTD + 2 Year Avg",(AG36+AH37+AH38)/(AD23+IF(AC33=TRUE,AD28,IF(AD24="Weekly",52,IF(AD24="Bi-Weekly",26,IF(AD24="Bi-Monthly",24,IF(AD24="Monthly",12,1)))))+IF(AC34=TRUE,AD29,IF(AD24="Weekly",52,IF(AD24="Bi-Weekly",26,IF(AD24="Bi-Monthly",24,IF(AD24="Monthly",12,1))))))*IF(AD24="Weekly",52,IF(AD24="Bi-Weekly",26,IF(AD24="Bi-Monthly",24,IF(AD24="Monthly",12,1)))),IF(AH40="2 Year Avg",AVERAGE(AH37:AH38),IF(AH40="Freetyping",AH39,0)))))</f>
        <v>0</v>
      </c>
      <c r="AI41" s="23">
        <f>IF(AI40="YTD Avg",AH36,IF(AI40="YTD + 1 Year AVG",(AG36+AH37)/(AD23+IF(AC33=TRUE,AD28,IF(AD24="Weekly",52,IF(AD24="Bi-Weekly",26,IF(AD24="Bi-Monthly",24,IF(AD24="Monthly",12,1))))))*IF(AD24="Weekly",52,IF(AD24="Bi-Weekly",26,IF(AD24="Bi-Monthly",24,IF(AD24="Monthly",12,1)))),IF(AI40="YTD + 2 Year Avg",(AG36+AH37+AH38)/(AD23+IF(AC33=TRUE,AD28,IF(AD24="Weekly",52,IF(AD24="Bi-Weekly",26,IF(AD24="Bi-Monthly",24,IF(AD24="Monthly",12,1)))))+IF(AC34=TRUE,AD29,IF(AD24="Weekly",52,IF(AD24="Bi-Weekly",26,IF(AD24="Bi-Monthly",24,IF(AD24="Monthly",12,1))))))*IF(AD24="Weekly",52,IF(AD24="Bi-Weekly",26,IF(AD24="Bi-Monthly",24,IF(AD24="Monthly",12,1)))),IF(AI40="2 Year Avg",AVERAGE(AH37:AH38),IF(AI40="Freetyping",AH39,0)))))/12</f>
        <v>0</v>
      </c>
      <c r="AK41" s="27" t="s">
        <v>136</v>
      </c>
      <c r="AL41" s="152"/>
      <c r="AM41" s="4"/>
      <c r="AN41" s="248" t="s">
        <v>116</v>
      </c>
      <c r="AO41" s="249"/>
      <c r="AP41" s="22">
        <f>IF(AP40="YTD Avg",AP36,IF(AP40="YTD + 1 Year AVG",(AO36+AP37)/(AL23+IF(AK33=TRUE,AL28,IF(AL24="Weekly",52,IF(AL24="Bi-Weekly",26,IF(AL24="Bi-Monthly",24,IF(AL24="Monthly",12,1))))))*IF(AL24="Weekly",52,IF(AL24="Bi-Weekly",26,IF(AL24="Bi-Monthly",24,IF(AL24="Monthly",12,1)))),IF(AP40="YTD + 2 Year Avg",(AO36+AP37+AP38)/(AL23+IF(AK33=TRUE,AL28,IF(AL24="Weekly",52,IF(AL24="Bi-Weekly",26,IF(AL24="Bi-Monthly",24,IF(AL24="Monthly",12,1)))))+IF(AK34=TRUE,AL29,IF(AL24="Weekly",52,IF(AL24="Bi-Weekly",26,IF(AL24="Bi-Monthly",24,IF(AL24="Monthly",12,1))))))*IF(AL24="Weekly",52,IF(AL24="Bi-Weekly",26,IF(AL24="Bi-Monthly",24,IF(AL24="Monthly",12,1)))),IF(AP40="2 Year Avg",AVERAGE(AP37:AP38),IF(AP40="Freetyping",AP39,0)))))</f>
        <v>0</v>
      </c>
      <c r="AQ41" s="23">
        <f>IF(AQ40="YTD Avg",AP36,IF(AQ40="YTD + 1 Year AVG",(AO36+AP37)/(AL23+IF(AK33=TRUE,AL28,IF(AL24="Weekly",52,IF(AL24="Bi-Weekly",26,IF(AL24="Bi-Monthly",24,IF(AL24="Monthly",12,1))))))*IF(AL24="Weekly",52,IF(AL24="Bi-Weekly",26,IF(AL24="Bi-Monthly",24,IF(AL24="Monthly",12,1)))),IF(AQ40="YTD + 2 Year Avg",(AO36+AP37+AP38)/(AL23+IF(AK33=TRUE,AL28,IF(AL24="Weekly",52,IF(AL24="Bi-Weekly",26,IF(AL24="Bi-Monthly",24,IF(AL24="Monthly",12,1)))))+IF(AK34=TRUE,AL29,IF(AL24="Weekly",52,IF(AL24="Bi-Weekly",26,IF(AL24="Bi-Monthly",24,IF(AL24="Monthly",12,1))))))*IF(AL24="Weekly",52,IF(AL24="Bi-Weekly",26,IF(AL24="Bi-Monthly",24,IF(AL24="Monthly",12,1)))),IF(AQ40="2 Year Avg",AVERAGE(AP37:AP38),IF(AQ40="Freetyping",AP39,0)))))/12</f>
        <v>0</v>
      </c>
    </row>
    <row r="42" spans="1:43" s="8" customFormat="1" ht="19.5" thickBot="1">
      <c r="A42" s="103"/>
      <c r="B42" s="104"/>
      <c r="C42" s="105"/>
      <c r="E42" s="27" t="s">
        <v>137</v>
      </c>
      <c r="F42" s="152"/>
      <c r="H42" s="1"/>
      <c r="I42" s="1"/>
      <c r="J42" s="38"/>
      <c r="K42" s="38"/>
      <c r="M42" s="27" t="s">
        <v>137</v>
      </c>
      <c r="N42" s="152"/>
      <c r="P42" s="1"/>
      <c r="Q42" s="1"/>
      <c r="R42" s="38"/>
      <c r="S42" s="38"/>
      <c r="U42" s="27" t="s">
        <v>137</v>
      </c>
      <c r="V42" s="152"/>
      <c r="X42" s="1"/>
      <c r="Y42" s="1"/>
      <c r="Z42" s="38"/>
      <c r="AA42" s="39"/>
      <c r="AC42" s="27" t="s">
        <v>137</v>
      </c>
      <c r="AD42" s="152"/>
      <c r="AF42" s="1"/>
      <c r="AG42" s="1"/>
      <c r="AH42" s="38"/>
      <c r="AI42" s="39"/>
      <c r="AK42" s="27" t="s">
        <v>137</v>
      </c>
      <c r="AL42" s="152"/>
      <c r="AN42" s="1"/>
      <c r="AO42" s="1"/>
      <c r="AP42" s="38"/>
      <c r="AQ42" s="39"/>
    </row>
    <row r="43" spans="1:43" ht="19.5" thickBot="1">
      <c r="A43" s="103"/>
      <c r="B43" s="104"/>
      <c r="C43" s="105"/>
      <c r="E43" s="28" t="s">
        <v>140</v>
      </c>
      <c r="F43" s="67" t="e">
        <f>AVERAGE(F41:F42)</f>
        <v>#DIV/0!</v>
      </c>
      <c r="H43" s="264" t="s">
        <v>139</v>
      </c>
      <c r="I43" s="265"/>
      <c r="J43" s="265"/>
      <c r="K43" s="266"/>
      <c r="L43" s="51"/>
      <c r="M43" s="28" t="s">
        <v>140</v>
      </c>
      <c r="N43" s="67" t="e">
        <f>AVERAGE(N41:N42)</f>
        <v>#DIV/0!</v>
      </c>
      <c r="P43" s="264" t="s">
        <v>139</v>
      </c>
      <c r="Q43" s="265"/>
      <c r="R43" s="265"/>
      <c r="S43" s="266"/>
      <c r="U43" s="28" t="s">
        <v>140</v>
      </c>
      <c r="V43" s="67" t="e">
        <f>AVERAGE(V41:V42)</f>
        <v>#DIV/0!</v>
      </c>
      <c r="X43" s="264" t="s">
        <v>139</v>
      </c>
      <c r="Y43" s="265"/>
      <c r="Z43" s="265"/>
      <c r="AA43" s="266"/>
      <c r="AC43" s="28" t="s">
        <v>140</v>
      </c>
      <c r="AD43" s="67" t="e">
        <f>AVERAGE(AD41:AD42)</f>
        <v>#DIV/0!</v>
      </c>
      <c r="AF43" s="264" t="s">
        <v>139</v>
      </c>
      <c r="AG43" s="265"/>
      <c r="AH43" s="265"/>
      <c r="AI43" s="266"/>
      <c r="AK43" s="28" t="s">
        <v>140</v>
      </c>
      <c r="AL43" s="67" t="e">
        <f>AVERAGE(AL41:AL42)</f>
        <v>#DIV/0!</v>
      </c>
      <c r="AN43" s="264" t="s">
        <v>139</v>
      </c>
      <c r="AO43" s="265"/>
      <c r="AP43" s="265"/>
      <c r="AQ43" s="266"/>
    </row>
    <row r="44" spans="1:43" ht="18.75">
      <c r="A44" s="103"/>
      <c r="B44" s="104"/>
      <c r="C44" s="105"/>
      <c r="E44" s="40"/>
      <c r="F44" s="38"/>
      <c r="H44" s="35" t="s">
        <v>141</v>
      </c>
      <c r="I44" s="36" t="s">
        <v>142</v>
      </c>
      <c r="J44" s="13"/>
      <c r="K44" s="14"/>
      <c r="L44" s="51"/>
      <c r="M44" s="38"/>
      <c r="N44" s="38"/>
      <c r="P44" s="35" t="s">
        <v>141</v>
      </c>
      <c r="Q44" s="36" t="s">
        <v>142</v>
      </c>
      <c r="R44" s="13"/>
      <c r="S44" s="14"/>
      <c r="U44" s="40"/>
      <c r="V44" s="38"/>
      <c r="X44" s="35" t="s">
        <v>141</v>
      </c>
      <c r="Y44" s="36" t="s">
        <v>142</v>
      </c>
      <c r="Z44" s="13"/>
      <c r="AA44" s="14"/>
      <c r="AC44" s="40"/>
      <c r="AD44" s="38"/>
      <c r="AF44" s="35" t="s">
        <v>141</v>
      </c>
      <c r="AG44" s="36" t="s">
        <v>142</v>
      </c>
      <c r="AH44" s="13"/>
      <c r="AI44" s="14"/>
      <c r="AK44" s="40"/>
      <c r="AL44" s="38"/>
      <c r="AN44" s="35" t="s">
        <v>141</v>
      </c>
      <c r="AO44" s="36" t="s">
        <v>142</v>
      </c>
      <c r="AP44" s="13"/>
      <c r="AQ44" s="14"/>
    </row>
    <row r="45" spans="1:43" ht="16.5" customHeight="1" thickBot="1">
      <c r="A45" s="103"/>
      <c r="B45" s="104"/>
      <c r="C45" s="105"/>
      <c r="E45" s="40"/>
      <c r="F45" s="38"/>
      <c r="H45" s="143"/>
      <c r="I45" s="141"/>
      <c r="J45" s="77">
        <f>I45</f>
        <v>0</v>
      </c>
      <c r="K45" s="78">
        <f>I45/12</f>
        <v>0</v>
      </c>
      <c r="L45" s="51"/>
      <c r="M45" s="38"/>
      <c r="N45" s="38"/>
      <c r="P45" s="143"/>
      <c r="Q45" s="141"/>
      <c r="R45" s="77">
        <f>Q45</f>
        <v>0</v>
      </c>
      <c r="S45" s="78">
        <f>Q45/12</f>
        <v>0</v>
      </c>
      <c r="U45" s="40"/>
      <c r="V45" s="38"/>
      <c r="X45" s="143"/>
      <c r="Y45" s="141"/>
      <c r="Z45" s="77">
        <f>Y45</f>
        <v>0</v>
      </c>
      <c r="AA45" s="78">
        <f>Y45/12</f>
        <v>0</v>
      </c>
      <c r="AC45" s="40"/>
      <c r="AD45" s="38"/>
      <c r="AF45" s="143"/>
      <c r="AG45" s="141"/>
      <c r="AH45" s="77">
        <f>AG45</f>
        <v>0</v>
      </c>
      <c r="AI45" s="78">
        <f>AG45/12</f>
        <v>0</v>
      </c>
      <c r="AK45" s="40"/>
      <c r="AL45" s="38"/>
      <c r="AN45" s="143"/>
      <c r="AO45" s="141"/>
      <c r="AP45" s="77">
        <f>AO45</f>
        <v>0</v>
      </c>
      <c r="AQ45" s="78">
        <f>AO45/12</f>
        <v>0</v>
      </c>
    </row>
    <row r="46" spans="1:43" ht="21.75" thickBot="1">
      <c r="A46" s="103"/>
      <c r="B46" s="104"/>
      <c r="C46" s="105"/>
      <c r="E46" s="278" t="s">
        <v>144</v>
      </c>
      <c r="F46" s="279"/>
      <c r="H46" s="143"/>
      <c r="I46" s="141"/>
      <c r="J46" s="77">
        <f>I46</f>
        <v>0</v>
      </c>
      <c r="K46" s="78">
        <f>I46/12</f>
        <v>0</v>
      </c>
      <c r="L46" s="51"/>
      <c r="M46" s="278" t="s">
        <v>144</v>
      </c>
      <c r="N46" s="279"/>
      <c r="P46" s="143"/>
      <c r="Q46" s="141"/>
      <c r="R46" s="77">
        <f>Q46</f>
        <v>0</v>
      </c>
      <c r="S46" s="78">
        <f>Q46/12</f>
        <v>0</v>
      </c>
      <c r="U46" s="278" t="s">
        <v>144</v>
      </c>
      <c r="V46" s="279"/>
      <c r="X46" s="143"/>
      <c r="Y46" s="141"/>
      <c r="Z46" s="77">
        <f>Y46</f>
        <v>0</v>
      </c>
      <c r="AA46" s="78">
        <f>Y46/12</f>
        <v>0</v>
      </c>
      <c r="AC46" s="278" t="s">
        <v>144</v>
      </c>
      <c r="AD46" s="279"/>
      <c r="AF46" s="143"/>
      <c r="AG46" s="141"/>
      <c r="AH46" s="77">
        <f>AG46</f>
        <v>0</v>
      </c>
      <c r="AI46" s="78">
        <f>AG46/12</f>
        <v>0</v>
      </c>
      <c r="AK46" s="278" t="s">
        <v>144</v>
      </c>
      <c r="AL46" s="279"/>
      <c r="AN46" s="143"/>
      <c r="AO46" s="141"/>
      <c r="AP46" s="77">
        <f>AO46</f>
        <v>0</v>
      </c>
      <c r="AQ46" s="78">
        <f>AO46/12</f>
        <v>0</v>
      </c>
    </row>
    <row r="47" spans="1:43" ht="15.75" customHeight="1">
      <c r="A47" s="103"/>
      <c r="B47" s="104"/>
      <c r="C47" s="105"/>
      <c r="E47" s="21" t="s">
        <v>145</v>
      </c>
      <c r="F47" s="68">
        <f>SUM(J24,J33,J41,J49)</f>
        <v>0</v>
      </c>
      <c r="H47" s="143"/>
      <c r="I47" s="141"/>
      <c r="J47" s="77">
        <f>I47</f>
        <v>0</v>
      </c>
      <c r="K47" s="78">
        <f>I47/12</f>
        <v>0</v>
      </c>
      <c r="L47" s="51"/>
      <c r="M47" s="21" t="s">
        <v>145</v>
      </c>
      <c r="N47" s="68">
        <f>SUM(R24,R33,R41,R49)</f>
        <v>0</v>
      </c>
      <c r="P47" s="143"/>
      <c r="Q47" s="141"/>
      <c r="R47" s="77">
        <f>Q47</f>
        <v>0</v>
      </c>
      <c r="S47" s="78">
        <f>Q47/12</f>
        <v>0</v>
      </c>
      <c r="U47" s="21" t="s">
        <v>145</v>
      </c>
      <c r="V47" s="68">
        <f>SUM(Z24,Z33,Z41,Z49)</f>
        <v>0</v>
      </c>
      <c r="X47" s="143"/>
      <c r="Y47" s="141"/>
      <c r="Z47" s="77">
        <f>Y47</f>
        <v>0</v>
      </c>
      <c r="AA47" s="78">
        <f>Y47/12</f>
        <v>0</v>
      </c>
      <c r="AC47" s="21" t="s">
        <v>145</v>
      </c>
      <c r="AD47" s="68">
        <f>SUM(AH24,AH33,AH41,AH49)</f>
        <v>0</v>
      </c>
      <c r="AF47" s="143"/>
      <c r="AG47" s="141"/>
      <c r="AH47" s="77">
        <f>AG47</f>
        <v>0</v>
      </c>
      <c r="AI47" s="78">
        <f>AG47/12</f>
        <v>0</v>
      </c>
      <c r="AK47" s="21" t="s">
        <v>145</v>
      </c>
      <c r="AL47" s="68">
        <f>SUM(AP24,AP33,AP41,AP49)</f>
        <v>0</v>
      </c>
      <c r="AN47" s="143"/>
      <c r="AO47" s="141"/>
      <c r="AP47" s="77">
        <f>AO47</f>
        <v>0</v>
      </c>
      <c r="AQ47" s="78">
        <f>AO47/12</f>
        <v>0</v>
      </c>
    </row>
    <row r="48" spans="1:43" ht="16.5" customHeight="1" thickBot="1">
      <c r="A48" s="103"/>
      <c r="B48" s="104"/>
      <c r="C48" s="105"/>
      <c r="E48" s="29" t="s">
        <v>146</v>
      </c>
      <c r="F48" s="69">
        <f>SUM(K49,K41,K33,K24)</f>
        <v>0</v>
      </c>
      <c r="H48" s="143"/>
      <c r="I48" s="141"/>
      <c r="J48" s="77">
        <f>I48</f>
        <v>0</v>
      </c>
      <c r="K48" s="78">
        <f>I48/12</f>
        <v>0</v>
      </c>
      <c r="L48" s="51"/>
      <c r="M48" s="29" t="s">
        <v>146</v>
      </c>
      <c r="N48" s="69">
        <f>SUM(S49,S41,S33,S24)</f>
        <v>0</v>
      </c>
      <c r="P48" s="143"/>
      <c r="Q48" s="141"/>
      <c r="R48" s="77">
        <f>Q48</f>
        <v>0</v>
      </c>
      <c r="S48" s="78">
        <f>Q48/12</f>
        <v>0</v>
      </c>
      <c r="U48" s="29" t="s">
        <v>146</v>
      </c>
      <c r="V48" s="69">
        <f>SUM(AA49,AA41,AA33,AA24)</f>
        <v>0</v>
      </c>
      <c r="X48" s="143"/>
      <c r="Y48" s="141"/>
      <c r="Z48" s="77">
        <f>Y48</f>
        <v>0</v>
      </c>
      <c r="AA48" s="78">
        <f>Y48/12</f>
        <v>0</v>
      </c>
      <c r="AC48" s="29" t="s">
        <v>146</v>
      </c>
      <c r="AD48" s="69">
        <f>SUM(AI49,AI41,AI33,AI24)</f>
        <v>0</v>
      </c>
      <c r="AF48" s="143"/>
      <c r="AG48" s="141"/>
      <c r="AH48" s="77">
        <f>AG48</f>
        <v>0</v>
      </c>
      <c r="AI48" s="78">
        <f>AG48/12</f>
        <v>0</v>
      </c>
      <c r="AK48" s="29" t="s">
        <v>146</v>
      </c>
      <c r="AL48" s="69">
        <f>SUM(AQ49,AQ41,AQ33,AQ24)</f>
        <v>0</v>
      </c>
      <c r="AN48" s="143"/>
      <c r="AO48" s="141"/>
      <c r="AP48" s="77">
        <f>AO48</f>
        <v>0</v>
      </c>
      <c r="AQ48" s="78">
        <f>AO48/12</f>
        <v>0</v>
      </c>
    </row>
    <row r="49" spans="1:43" ht="16.5" customHeight="1" thickBot="1">
      <c r="A49" s="103"/>
      <c r="B49" s="104"/>
      <c r="C49" s="105"/>
      <c r="E49" s="51"/>
      <c r="H49" s="276" t="s">
        <v>116</v>
      </c>
      <c r="I49" s="277"/>
      <c r="J49" s="83">
        <f>SUM(J45:J48)</f>
        <v>0</v>
      </c>
      <c r="K49" s="84">
        <f>SUM(IF(F31=TRUE,K45,0),IF(F32=TRUE,K46,0),IF(F33=TRUE,K47,0),IF(F34=TRUE,K48,0))</f>
        <v>0</v>
      </c>
      <c r="L49" s="51"/>
      <c r="P49" s="276" t="s">
        <v>116</v>
      </c>
      <c r="Q49" s="277"/>
      <c r="R49" s="83">
        <f>SUM(R45:R48)</f>
        <v>0</v>
      </c>
      <c r="S49" s="84">
        <f>SUM(IF(N31=TRUE,S45,0),IF(N32=TRUE,S46,0),IF(N33=TRUE,S47,0),IF(N34=TRUE,S48,0))</f>
        <v>0</v>
      </c>
      <c r="U49" s="51"/>
      <c r="X49" s="276" t="s">
        <v>116</v>
      </c>
      <c r="Y49" s="277"/>
      <c r="Z49" s="83">
        <f>SUM(Z45:Z48)</f>
        <v>0</v>
      </c>
      <c r="AA49" s="84">
        <f>SUM(IF(V31=TRUE,AA45,0),IF(V32=TRUE,AA46,0),IF(V33=TRUE,AA47,0),IF(V34=TRUE,AA48,0),IF(V35=TRUE,AA48,0))</f>
        <v>0</v>
      </c>
      <c r="AC49" s="51"/>
      <c r="AF49" s="276" t="s">
        <v>116</v>
      </c>
      <c r="AG49" s="277"/>
      <c r="AH49" s="83">
        <f>SUM(AH45:AH48)</f>
        <v>0</v>
      </c>
      <c r="AI49" s="84">
        <f>SUM(IF(AD31=TRUE,AI45,0),IF(AD32=TRUE,AI46,0),IF(AD33=TRUE,AI47,0),IF(AD34=TRUE,AI48,0),IF(AD35=TRUE,AI48,0))</f>
        <v>0</v>
      </c>
      <c r="AK49" s="51"/>
      <c r="AN49" s="276" t="s">
        <v>116</v>
      </c>
      <c r="AO49" s="277"/>
      <c r="AP49" s="83">
        <f>SUM(AP45:AP48)</f>
        <v>0</v>
      </c>
      <c r="AQ49" s="84">
        <f>SUM(IF(AL31=TRUE,AQ45,0),IF(AL32=TRUE,AQ46,0),IF(AL33=TRUE,AQ47,0),IF(AL34=TRUE,AQ48,0),IF(AL35=TRUE,AQ48,0))</f>
        <v>0</v>
      </c>
    </row>
    <row r="50" spans="1:43" ht="16.5" customHeight="1" thickBot="1">
      <c r="A50" s="106"/>
      <c r="B50" s="107"/>
      <c r="C50" s="108"/>
      <c r="E50" s="86"/>
      <c r="F50" s="7"/>
      <c r="G50" s="7"/>
      <c r="H50" s="7"/>
      <c r="I50" s="7"/>
      <c r="J50" s="7"/>
      <c r="K50" s="7"/>
      <c r="L50" s="7"/>
      <c r="M50" s="7"/>
      <c r="N50" s="7"/>
      <c r="O50" s="7"/>
      <c r="P50" s="7"/>
      <c r="Q50" s="7"/>
      <c r="R50" s="7"/>
      <c r="S50" s="7"/>
      <c r="U50" s="86"/>
      <c r="V50" s="7"/>
      <c r="W50" s="7"/>
      <c r="X50" s="7"/>
      <c r="Y50" s="7"/>
      <c r="Z50" s="7"/>
      <c r="AA50" s="87"/>
      <c r="AC50" s="86"/>
      <c r="AD50" s="7"/>
      <c r="AE50" s="7"/>
      <c r="AF50" s="7"/>
      <c r="AG50" s="7"/>
      <c r="AH50" s="7"/>
      <c r="AI50" s="87"/>
      <c r="AK50" s="86"/>
      <c r="AL50" s="7"/>
      <c r="AM50" s="7"/>
      <c r="AN50" s="7"/>
      <c r="AO50" s="7"/>
      <c r="AP50" s="7"/>
      <c r="AQ50" s="87"/>
    </row>
  </sheetData>
  <sheetProtection algorithmName="SHA-512" hashValue="BhK7LHMZ7D8kvJrhDQyK0bvMgj7EdRHmBpAEYyuV6WyR9anAVJavuNzTQa0WxWLSkV9A+Dh/RVFCPlSHP+RZNg==" saltValue="APSdkTHtUD6NjVkqgP6gxg==" spinCount="100000" sheet="1" objects="1" scenarios="1"/>
  <protectedRanges>
    <protectedRange sqref="E7:J11" name="SelectJobs_1"/>
    <protectedRange sqref="I15:I22 J40:K40 F41:F42 B8:C9 J32:K32 F27:F29 B10:B11 K23 R23:S23 Z23:AA23 AH23:AI23 AP23:AQ23 I36:I39 I27:I31 R40:S40 R32:S32 Q36:Q39 Q27:Q31 H45:I48 Z40:AA40 Z32:AA32 Y36:Y39 Y27:Y31 AH40:AI40 AH32:AI32 AG36:AG39 AG27:AG31 AP40:AQ40 AP32:AQ32 AO36:AO39 AO27:AO31" name="Borrower 1 Job 1"/>
    <protectedRange sqref="N41:N42 AO15:AO22 Q15:Q22 N27:N29 Y15:Y22 AG15:AG22 P45:Q48" name="Borrower 1 Job 2"/>
    <protectedRange sqref="V41:V42 V27:V29 X45:Y48" name="Borrower 1 Job 3_1"/>
    <protectedRange sqref="AD41:AD42 AD27:AD29 AF45:AG48" name="Borrower 1 Job 4_1"/>
    <protectedRange sqref="AL41:AL42 AL27:AL29 AN45:AO48" name="Borrower 1 Job 5_1"/>
    <protectedRange sqref="J23" name="Borrower 1 Job 1_5"/>
    <protectedRange sqref="F16:F17" name="Borrower 1 Job 1_1"/>
    <protectedRange sqref="N16:N17" name="Borrower 1 Job 1_2"/>
    <protectedRange sqref="V16:V17" name="Borrower 1 Job 1_3"/>
    <protectedRange sqref="AD16:AD17" name="Borrower 1 Job 1_4"/>
    <protectedRange sqref="AL16:AL17" name="Borrower 1 Job 1_11"/>
    <protectedRange sqref="F15" name="Borrower 1 Job 1_6"/>
    <protectedRange sqref="N15" name="Borrower 1 Job 1_7"/>
    <protectedRange sqref="V15" name="Borrower 1 Job 1_8"/>
    <protectedRange sqref="AD15" name="Borrower 1 Job 1_9"/>
    <protectedRange sqref="AL15" name="Borrower 1 Job 1_10"/>
  </protectedRanges>
  <dataConsolidate/>
  <mergeCells count="88">
    <mergeCell ref="X49:Y49"/>
    <mergeCell ref="AF49:AG49"/>
    <mergeCell ref="AN49:AO49"/>
    <mergeCell ref="AC46:AD46"/>
    <mergeCell ref="AK46:AL46"/>
    <mergeCell ref="X40:Y40"/>
    <mergeCell ref="AC40:AD40"/>
    <mergeCell ref="AK40:AL40"/>
    <mergeCell ref="H43:K43"/>
    <mergeCell ref="P43:S43"/>
    <mergeCell ref="X43:AA43"/>
    <mergeCell ref="M40:N40"/>
    <mergeCell ref="U40:V40"/>
    <mergeCell ref="AF35:AI35"/>
    <mergeCell ref="AN35:AQ35"/>
    <mergeCell ref="AF43:AI43"/>
    <mergeCell ref="AF40:AG40"/>
    <mergeCell ref="AN43:AQ43"/>
    <mergeCell ref="AF41:AG41"/>
    <mergeCell ref="AN41:AO41"/>
    <mergeCell ref="AN40:AO40"/>
    <mergeCell ref="AN26:AQ26"/>
    <mergeCell ref="H33:I33"/>
    <mergeCell ref="P33:Q33"/>
    <mergeCell ref="X33:Y33"/>
    <mergeCell ref="AF33:AG33"/>
    <mergeCell ref="AN33:AO33"/>
    <mergeCell ref="H32:I32"/>
    <mergeCell ref="P32:Q32"/>
    <mergeCell ref="X32:Y32"/>
    <mergeCell ref="AF32:AG32"/>
    <mergeCell ref="AN32:AO32"/>
    <mergeCell ref="AK26:AL26"/>
    <mergeCell ref="H26:K26"/>
    <mergeCell ref="P26:S26"/>
    <mergeCell ref="X26:AA26"/>
    <mergeCell ref="AF26:AI26"/>
    <mergeCell ref="AC13:AI13"/>
    <mergeCell ref="AK19:AL19"/>
    <mergeCell ref="AN23:AO23"/>
    <mergeCell ref="H24:I24"/>
    <mergeCell ref="P24:Q24"/>
    <mergeCell ref="X24:Y24"/>
    <mergeCell ref="AF24:AG24"/>
    <mergeCell ref="AN24:AO24"/>
    <mergeCell ref="H23:I23"/>
    <mergeCell ref="P23:Q23"/>
    <mergeCell ref="X23:Y23"/>
    <mergeCell ref="AF23:AG23"/>
    <mergeCell ref="AC19:AD19"/>
    <mergeCell ref="X35:AA35"/>
    <mergeCell ref="X41:Y41"/>
    <mergeCell ref="A4:C6"/>
    <mergeCell ref="D4:XFD6"/>
    <mergeCell ref="A7:C7"/>
    <mergeCell ref="B8:C8"/>
    <mergeCell ref="B9:C9"/>
    <mergeCell ref="AK13:AQ13"/>
    <mergeCell ref="E14:F14"/>
    <mergeCell ref="M14:N14"/>
    <mergeCell ref="U14:V14"/>
    <mergeCell ref="AC14:AD14"/>
    <mergeCell ref="AK14:AL14"/>
    <mergeCell ref="E13:K13"/>
    <mergeCell ref="M13:S13"/>
    <mergeCell ref="U13:AA13"/>
    <mergeCell ref="H49:I49"/>
    <mergeCell ref="P49:Q49"/>
    <mergeCell ref="E46:F46"/>
    <mergeCell ref="M46:N46"/>
    <mergeCell ref="U46:V46"/>
    <mergeCell ref="U26:V26"/>
    <mergeCell ref="AC26:AD26"/>
    <mergeCell ref="E19:F19"/>
    <mergeCell ref="M19:N19"/>
    <mergeCell ref="U19:V19"/>
    <mergeCell ref="A1:L3"/>
    <mergeCell ref="A13:C13"/>
    <mergeCell ref="H35:K35"/>
    <mergeCell ref="P35:S35"/>
    <mergeCell ref="H41:I41"/>
    <mergeCell ref="P41:Q41"/>
    <mergeCell ref="E26:F26"/>
    <mergeCell ref="M26:N26"/>
    <mergeCell ref="E40:F40"/>
    <mergeCell ref="H40:I40"/>
    <mergeCell ref="P40:Q40"/>
    <mergeCell ref="E30:F30"/>
  </mergeCells>
  <dataValidations count="5">
    <dataValidation type="list" allowBlank="1" showInputMessage="1" showErrorMessage="1" sqref="AL27 N27 V27 AD27 F27" xr:uid="{082F8898-2A07-4233-86CE-391E07FB9BBA}">
      <formula1>"Bi-Weekly, Weekly, Monthly, Bi-Monthly, Annually"</formula1>
    </dataValidation>
    <dataValidation type="list" allowBlank="1" showInputMessage="1" showErrorMessage="1" sqref="B10:B11" xr:uid="{926CCECB-264B-4EA8-9AB5-54577748E1EB}">
      <formula1>"Sum of Calculations, 1003, Affadivit"</formula1>
    </dataValidation>
    <dataValidation type="list" allowBlank="1" showInputMessage="1" showErrorMessage="1" sqref="AP23:AQ23 R23:S23 Z23:AA23 AH23:AI23 J23:K23" xr:uid="{1C59535B-5ED5-4CC9-BDB2-B4D8365FDCF5}">
      <formula1>"Not Used, YTD Gross, YTD Gross + 1 Yr W2 Avg, YTD Gross + 2 Yr W2 Avg, Hourly, Period Salary, 1 Yr Prior W2, 2 Yr W2 Avg, YTD Base, YTD Base + 1 Yr Prior Avg, YTD Base + 2 Yr Prior Avg"</formula1>
    </dataValidation>
    <dataValidation type="list" allowBlank="1" showInputMessage="1" showErrorMessage="1" sqref="J40:K40 R40:S40 AH40:AI40 Z40:AA40 AP40:AQ40" xr:uid="{5DE88620-F09E-4EF4-A13B-2D1547119928}">
      <formula1>"Not Used, YTD Avg, YTD + 1 Year AVG, YTD + 2 Year Avg, 2 Year Avg, Freetyping"</formula1>
    </dataValidation>
    <dataValidation type="list" allowBlank="1" showInputMessage="1" showErrorMessage="1" sqref="J32:K32 R32:S32 AH32:AI32 Z32:AA32 AP32:AQ32" xr:uid="{2636F98F-AA6C-47A6-A2FE-A88CE30341C4}">
      <formula1>"Not Used, Lump Sum, Lump + YTD Avg, Lump + YTD + 1 Yr Prior, Lump + YTD + 2 Yr Prior, YTD Avg, YTD + 1 Year AVG, YTD + 2 Year Avg, 2 Year Avg, Freetyping"</formula1>
    </dataValidation>
  </dataValidations>
  <pageMargins left="0.7" right="0.7" top="0.75" bottom="0.75" header="0.3" footer="0.3"/>
  <pageSetup scale="67" orientation="landscape" r:id="rId1"/>
  <colBreaks count="1" manualBreakCount="1">
    <brk id="4" min="3" max="49" man="1"/>
  </colBreaks>
  <drawing r:id="rId2"/>
  <legacyDrawing r:id="rId3"/>
  <mc:AlternateContent xmlns:mc="http://schemas.openxmlformats.org/markup-compatibility/2006">
    <mc:Choice Requires="x14">
      <controls>
        <mc:AlternateContent xmlns:mc="http://schemas.openxmlformats.org/markup-compatibility/2006">
          <mc:Choice Requires="x14">
            <control shapeId="40966" r:id="rId4" name="Check Box 6">
              <controlPr defaultSize="0" autoFill="0" autoLine="0" autoPict="0">
                <anchor moveWithCells="1" sizeWithCells="1">
                  <from>
                    <xdr:col>4</xdr:col>
                    <xdr:colOff>9525</xdr:colOff>
                    <xdr:row>26</xdr:row>
                    <xdr:rowOff>152400</xdr:rowOff>
                  </from>
                  <to>
                    <xdr:col>4</xdr:col>
                    <xdr:colOff>466725</xdr:colOff>
                    <xdr:row>28</xdr:row>
                    <xdr:rowOff>57150</xdr:rowOff>
                  </to>
                </anchor>
              </controlPr>
            </control>
          </mc:Choice>
        </mc:AlternateContent>
        <mc:AlternateContent xmlns:mc="http://schemas.openxmlformats.org/markup-compatibility/2006">
          <mc:Choice Requires="x14">
            <control shapeId="40967" r:id="rId5" name="Check Box 7">
              <controlPr defaultSize="0" autoFill="0" autoLine="0" autoPict="0">
                <anchor moveWithCells="1" sizeWithCells="1">
                  <from>
                    <xdr:col>4</xdr:col>
                    <xdr:colOff>9525</xdr:colOff>
                    <xdr:row>27</xdr:row>
                    <xdr:rowOff>114300</xdr:rowOff>
                  </from>
                  <to>
                    <xdr:col>4</xdr:col>
                    <xdr:colOff>600075</xdr:colOff>
                    <xdr:row>29</xdr:row>
                    <xdr:rowOff>76200</xdr:rowOff>
                  </to>
                </anchor>
              </controlPr>
            </control>
          </mc:Choice>
        </mc:AlternateContent>
        <mc:AlternateContent xmlns:mc="http://schemas.openxmlformats.org/markup-compatibility/2006">
          <mc:Choice Requires="x14">
            <control shapeId="40970" r:id="rId6" name="Check Box 10">
              <controlPr defaultSize="0" autoFill="0" autoLine="0" autoPict="0">
                <anchor moveWithCells="1">
                  <from>
                    <xdr:col>7</xdr:col>
                    <xdr:colOff>2343150</xdr:colOff>
                    <xdr:row>44</xdr:row>
                    <xdr:rowOff>161925</xdr:rowOff>
                  </from>
                  <to>
                    <xdr:col>8</xdr:col>
                    <xdr:colOff>152400</xdr:colOff>
                    <xdr:row>46</xdr:row>
                    <xdr:rowOff>0</xdr:rowOff>
                  </to>
                </anchor>
              </controlPr>
            </control>
          </mc:Choice>
        </mc:AlternateContent>
        <mc:AlternateContent xmlns:mc="http://schemas.openxmlformats.org/markup-compatibility/2006">
          <mc:Choice Requires="x14">
            <control shapeId="40971" r:id="rId7" name="Check Box 11">
              <controlPr defaultSize="0" autoFill="0" autoLine="0" autoPict="0">
                <anchor moveWithCells="1">
                  <from>
                    <xdr:col>7</xdr:col>
                    <xdr:colOff>2343150</xdr:colOff>
                    <xdr:row>45</xdr:row>
                    <xdr:rowOff>152400</xdr:rowOff>
                  </from>
                  <to>
                    <xdr:col>8</xdr:col>
                    <xdr:colOff>152400</xdr:colOff>
                    <xdr:row>47</xdr:row>
                    <xdr:rowOff>19050</xdr:rowOff>
                  </to>
                </anchor>
              </controlPr>
            </control>
          </mc:Choice>
        </mc:AlternateContent>
        <mc:AlternateContent xmlns:mc="http://schemas.openxmlformats.org/markup-compatibility/2006">
          <mc:Choice Requires="x14">
            <control shapeId="40972" r:id="rId8" name="Check Box 12">
              <controlPr defaultSize="0" autoFill="0" autoLine="0" autoPict="0">
                <anchor moveWithCells="1">
                  <from>
                    <xdr:col>7</xdr:col>
                    <xdr:colOff>2343150</xdr:colOff>
                    <xdr:row>46</xdr:row>
                    <xdr:rowOff>85725</xdr:rowOff>
                  </from>
                  <to>
                    <xdr:col>8</xdr:col>
                    <xdr:colOff>142875</xdr:colOff>
                    <xdr:row>48</xdr:row>
                    <xdr:rowOff>38100</xdr:rowOff>
                  </to>
                </anchor>
              </controlPr>
            </control>
          </mc:Choice>
        </mc:AlternateContent>
        <mc:AlternateContent xmlns:mc="http://schemas.openxmlformats.org/markup-compatibility/2006">
          <mc:Choice Requires="x14">
            <control shapeId="40975" r:id="rId9" name="Check Box 15">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40977" r:id="rId10" name="Check Box 17">
              <controlPr defaultSize="0" autoFill="0" autoLine="0" autoPict="0">
                <anchor moveWithCells="1" sizeWithCells="1">
                  <from>
                    <xdr:col>12</xdr:col>
                    <xdr:colOff>0</xdr:colOff>
                    <xdr:row>27</xdr:row>
                    <xdr:rowOff>0</xdr:rowOff>
                  </from>
                  <to>
                    <xdr:col>12</xdr:col>
                    <xdr:colOff>457200</xdr:colOff>
                    <xdr:row>28</xdr:row>
                    <xdr:rowOff>104775</xdr:rowOff>
                  </to>
                </anchor>
              </controlPr>
            </control>
          </mc:Choice>
        </mc:AlternateContent>
        <mc:AlternateContent xmlns:mc="http://schemas.openxmlformats.org/markup-compatibility/2006">
          <mc:Choice Requires="x14">
            <control shapeId="40978" r:id="rId11" name="Check Box 18">
              <controlPr defaultSize="0" autoFill="0" autoLine="0" autoPict="0">
                <anchor moveWithCells="1" sizeWithCells="1">
                  <from>
                    <xdr:col>12</xdr:col>
                    <xdr:colOff>0</xdr:colOff>
                    <xdr:row>27</xdr:row>
                    <xdr:rowOff>114300</xdr:rowOff>
                  </from>
                  <to>
                    <xdr:col>12</xdr:col>
                    <xdr:colOff>590550</xdr:colOff>
                    <xdr:row>29</xdr:row>
                    <xdr:rowOff>76200</xdr:rowOff>
                  </to>
                </anchor>
              </controlPr>
            </control>
          </mc:Choice>
        </mc:AlternateContent>
        <mc:AlternateContent xmlns:mc="http://schemas.openxmlformats.org/markup-compatibility/2006">
          <mc:Choice Requires="x14">
            <control shapeId="40980" r:id="rId12" name="Check Box 20">
              <controlPr defaultSize="0" autoFill="0" autoLine="0" autoPict="0">
                <anchor moveWithCells="1" sizeWithCells="1">
                  <from>
                    <xdr:col>15</xdr:col>
                    <xdr:colOff>2305050</xdr:colOff>
                    <xdr:row>43</xdr:row>
                    <xdr:rowOff>209550</xdr:rowOff>
                  </from>
                  <to>
                    <xdr:col>15</xdr:col>
                    <xdr:colOff>2543175</xdr:colOff>
                    <xdr:row>45</xdr:row>
                    <xdr:rowOff>57150</xdr:rowOff>
                  </to>
                </anchor>
              </controlPr>
            </control>
          </mc:Choice>
        </mc:AlternateContent>
        <mc:AlternateContent xmlns:mc="http://schemas.openxmlformats.org/markup-compatibility/2006">
          <mc:Choice Requires="x14">
            <control shapeId="40981" r:id="rId13" name="Check Box 21">
              <controlPr defaultSize="0" autoFill="0" autoLine="0" autoPict="0">
                <anchor moveWithCells="1" sizeWithCells="1">
                  <from>
                    <xdr:col>15</xdr:col>
                    <xdr:colOff>2305050</xdr:colOff>
                    <xdr:row>44</xdr:row>
                    <xdr:rowOff>133350</xdr:rowOff>
                  </from>
                  <to>
                    <xdr:col>16</xdr:col>
                    <xdr:colOff>238125</xdr:colOff>
                    <xdr:row>46</xdr:row>
                    <xdr:rowOff>57150</xdr:rowOff>
                  </to>
                </anchor>
              </controlPr>
            </control>
          </mc:Choice>
        </mc:AlternateContent>
        <mc:AlternateContent xmlns:mc="http://schemas.openxmlformats.org/markup-compatibility/2006">
          <mc:Choice Requires="x14">
            <control shapeId="40982" r:id="rId14" name="Check Box 22">
              <controlPr defaultSize="0" autoFill="0" autoLine="0" autoPict="0">
                <anchor moveWithCells="1" sizeWithCells="1">
                  <from>
                    <xdr:col>15</xdr:col>
                    <xdr:colOff>2305050</xdr:colOff>
                    <xdr:row>45</xdr:row>
                    <xdr:rowOff>133350</xdr:rowOff>
                  </from>
                  <to>
                    <xdr:col>16</xdr:col>
                    <xdr:colOff>228600</xdr:colOff>
                    <xdr:row>47</xdr:row>
                    <xdr:rowOff>57150</xdr:rowOff>
                  </to>
                </anchor>
              </controlPr>
            </control>
          </mc:Choice>
        </mc:AlternateContent>
        <mc:AlternateContent xmlns:mc="http://schemas.openxmlformats.org/markup-compatibility/2006">
          <mc:Choice Requires="x14">
            <control shapeId="40983" r:id="rId15" name="Check Box 23">
              <controlPr defaultSize="0" autoFill="0" autoLine="0" autoPict="0">
                <anchor moveWithCells="1" sizeWithCells="1">
                  <from>
                    <xdr:col>15</xdr:col>
                    <xdr:colOff>2305050</xdr:colOff>
                    <xdr:row>46</xdr:row>
                    <xdr:rowOff>123825</xdr:rowOff>
                  </from>
                  <to>
                    <xdr:col>16</xdr:col>
                    <xdr:colOff>228600</xdr:colOff>
                    <xdr:row>48</xdr:row>
                    <xdr:rowOff>0</xdr:rowOff>
                  </to>
                </anchor>
              </controlPr>
            </control>
          </mc:Choice>
        </mc:AlternateContent>
        <mc:AlternateContent xmlns:mc="http://schemas.openxmlformats.org/markup-compatibility/2006">
          <mc:Choice Requires="x14">
            <control shapeId="40986" r:id="rId16" name="Check Box 26">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40988" r:id="rId17" name="Check Box 28">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40989" r:id="rId18" name="Check Box 29">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40991" r:id="rId19" name="Check Box 31">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40992" r:id="rId20" name="Check Box 32">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40993" r:id="rId21" name="Check Box 33">
              <controlPr defaultSize="0" autoFill="0" autoLine="0" autoPict="0">
                <anchor moveWithCells="1" sizeWithCells="1">
                  <from>
                    <xdr:col>23</xdr:col>
                    <xdr:colOff>2200275</xdr:colOff>
                    <xdr:row>46</xdr:row>
                    <xdr:rowOff>104775</xdr:rowOff>
                  </from>
                  <to>
                    <xdr:col>24</xdr:col>
                    <xdr:colOff>114300</xdr:colOff>
                    <xdr:row>48</xdr:row>
                    <xdr:rowOff>0</xdr:rowOff>
                  </to>
                </anchor>
              </controlPr>
            </control>
          </mc:Choice>
        </mc:AlternateContent>
        <mc:AlternateContent xmlns:mc="http://schemas.openxmlformats.org/markup-compatibility/2006">
          <mc:Choice Requires="x14">
            <control shapeId="40995" r:id="rId22" name="Check Box 35">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40997" r:id="rId23" name="Check Box 37">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40998" r:id="rId24" name="Check Box 38">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41000" r:id="rId25" name="Check Box 40">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41001" r:id="rId26" name="Check Box 41">
              <controlPr defaultSize="0" autoFill="0" autoLine="0" autoPict="0">
                <anchor moveWithCells="1" sizeWithCells="1">
                  <from>
                    <xdr:col>31</xdr:col>
                    <xdr:colOff>2209800</xdr:colOff>
                    <xdr:row>45</xdr:row>
                    <xdr:rowOff>133350</xdr:rowOff>
                  </from>
                  <to>
                    <xdr:col>32</xdr:col>
                    <xdr:colOff>133350</xdr:colOff>
                    <xdr:row>47</xdr:row>
                    <xdr:rowOff>57150</xdr:rowOff>
                  </to>
                </anchor>
              </controlPr>
            </control>
          </mc:Choice>
        </mc:AlternateContent>
        <mc:AlternateContent xmlns:mc="http://schemas.openxmlformats.org/markup-compatibility/2006">
          <mc:Choice Requires="x14">
            <control shapeId="41002" r:id="rId27" name="Check Box 42">
              <controlPr defaultSize="0" autoFill="0" autoLine="0" autoPict="0">
                <anchor moveWithCells="1" sizeWithCells="1">
                  <from>
                    <xdr:col>31</xdr:col>
                    <xdr:colOff>2219325</xdr:colOff>
                    <xdr:row>46</xdr:row>
                    <xdr:rowOff>123825</xdr:rowOff>
                  </from>
                  <to>
                    <xdr:col>32</xdr:col>
                    <xdr:colOff>142875</xdr:colOff>
                    <xdr:row>48</xdr:row>
                    <xdr:rowOff>0</xdr:rowOff>
                  </to>
                </anchor>
              </controlPr>
            </control>
          </mc:Choice>
        </mc:AlternateContent>
        <mc:AlternateContent xmlns:mc="http://schemas.openxmlformats.org/markup-compatibility/2006">
          <mc:Choice Requires="x14">
            <control shapeId="41004" r:id="rId28" name="Check Box 44">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41006" r:id="rId29" name="Check Box 46">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41007" r:id="rId30" name="Check Box 47">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41009" r:id="rId31" name="Check Box 49">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41010" r:id="rId32" name="Check Box 50">
              <controlPr defaultSize="0" autoFill="0" autoLine="0" autoPict="0">
                <anchor moveWithCells="1" sizeWithCells="1">
                  <from>
                    <xdr:col>39</xdr:col>
                    <xdr:colOff>2324100</xdr:colOff>
                    <xdr:row>44</xdr:row>
                    <xdr:rowOff>114300</xdr:rowOff>
                  </from>
                  <to>
                    <xdr:col>40</xdr:col>
                    <xdr:colOff>476250</xdr:colOff>
                    <xdr:row>46</xdr:row>
                    <xdr:rowOff>38100</xdr:rowOff>
                  </to>
                </anchor>
              </controlPr>
            </control>
          </mc:Choice>
        </mc:AlternateContent>
        <mc:AlternateContent xmlns:mc="http://schemas.openxmlformats.org/markup-compatibility/2006">
          <mc:Choice Requires="x14">
            <control shapeId="41011" r:id="rId33" name="Check Box 51">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41012" r:id="rId34" name="Check Box 52">
              <controlPr defaultSize="0" autoFill="0" autoLine="0" autoPict="0">
                <anchor moveWithCells="1" sizeWithCells="1">
                  <from>
                    <xdr:col>39</xdr:col>
                    <xdr:colOff>2305050</xdr:colOff>
                    <xdr:row>46</xdr:row>
                    <xdr:rowOff>123825</xdr:rowOff>
                  </from>
                  <to>
                    <xdr:col>40</xdr:col>
                    <xdr:colOff>466725</xdr:colOff>
                    <xdr:row>48</xdr:row>
                    <xdr:rowOff>0</xdr:rowOff>
                  </to>
                </anchor>
              </controlPr>
            </control>
          </mc:Choice>
        </mc:AlternateContent>
        <mc:AlternateContent xmlns:mc="http://schemas.openxmlformats.org/markup-compatibility/2006">
          <mc:Choice Requires="x14">
            <control shapeId="41015" r:id="rId35" name="Check Box 55">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41017" r:id="rId36" name="Check Box 57">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41019" r:id="rId37" name="Check Box 59">
              <controlPr defaultSize="0" autoFill="0" autoLine="0" autoPict="0">
                <anchor moveWithCells="1" sizeWithCells="1">
                  <from>
                    <xdr:col>31</xdr:col>
                    <xdr:colOff>2238375</xdr:colOff>
                    <xdr:row>43</xdr:row>
                    <xdr:rowOff>171450</xdr:rowOff>
                  </from>
                  <to>
                    <xdr:col>32</xdr:col>
                    <xdr:colOff>152400</xdr:colOff>
                    <xdr:row>45</xdr:row>
                    <xdr:rowOff>76200</xdr:rowOff>
                  </to>
                </anchor>
              </controlPr>
            </control>
          </mc:Choice>
        </mc:AlternateContent>
        <mc:AlternateContent xmlns:mc="http://schemas.openxmlformats.org/markup-compatibility/2006">
          <mc:Choice Requires="x14">
            <control shapeId="41022" r:id="rId38" name="Check Box 62">
              <controlPr defaultSize="0" autoFill="0" autoLine="0" autoPict="0">
                <anchor moveWithCells="1" sizeWithCells="1">
                  <from>
                    <xdr:col>7</xdr:col>
                    <xdr:colOff>2343150</xdr:colOff>
                    <xdr:row>43</xdr:row>
                    <xdr:rowOff>200025</xdr:rowOff>
                  </from>
                  <to>
                    <xdr:col>7</xdr:col>
                    <xdr:colOff>2619375</xdr:colOff>
                    <xdr:row>45</xdr:row>
                    <xdr:rowOff>47625</xdr:rowOff>
                  </to>
                </anchor>
              </controlPr>
            </control>
          </mc:Choice>
        </mc:AlternateContent>
        <mc:AlternateContent xmlns:mc="http://schemas.openxmlformats.org/markup-compatibility/2006">
          <mc:Choice Requires="x14">
            <control shapeId="41026" r:id="rId39" name="Check Box 66">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41027" r:id="rId40" name="Check Box 67">
              <controlPr defaultSize="0" autoFill="0" autoLine="0" autoPict="0">
                <anchor moveWithCells="1" sizeWithCells="1">
                  <from>
                    <xdr:col>12</xdr:col>
                    <xdr:colOff>0</xdr:colOff>
                    <xdr:row>27</xdr:row>
                    <xdr:rowOff>0</xdr:rowOff>
                  </from>
                  <to>
                    <xdr:col>12</xdr:col>
                    <xdr:colOff>457200</xdr:colOff>
                    <xdr:row>28</xdr:row>
                    <xdr:rowOff>104775</xdr:rowOff>
                  </to>
                </anchor>
              </controlPr>
            </control>
          </mc:Choice>
        </mc:AlternateContent>
        <mc:AlternateContent xmlns:mc="http://schemas.openxmlformats.org/markup-compatibility/2006">
          <mc:Choice Requires="x14">
            <control shapeId="41028" r:id="rId41" name="Check Box 68">
              <controlPr defaultSize="0" autoFill="0" autoLine="0" autoPict="0">
                <anchor moveWithCells="1" sizeWithCells="1">
                  <from>
                    <xdr:col>12</xdr:col>
                    <xdr:colOff>0</xdr:colOff>
                    <xdr:row>27</xdr:row>
                    <xdr:rowOff>114300</xdr:rowOff>
                  </from>
                  <to>
                    <xdr:col>12</xdr:col>
                    <xdr:colOff>590550</xdr:colOff>
                    <xdr:row>29</xdr:row>
                    <xdr:rowOff>76200</xdr:rowOff>
                  </to>
                </anchor>
              </controlPr>
            </control>
          </mc:Choice>
        </mc:AlternateContent>
        <mc:AlternateContent xmlns:mc="http://schemas.openxmlformats.org/markup-compatibility/2006">
          <mc:Choice Requires="x14">
            <control shapeId="41033" r:id="rId42" name="Check Box 73">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41034" r:id="rId43" name="Check Box 74">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41035" r:id="rId44" name="Check Box 75">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41036" r:id="rId45" name="Check Box 76">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41037" r:id="rId46" name="Check Box 77">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41038" r:id="rId47" name="Check Box 78">
              <controlPr defaultSize="0" autoFill="0" autoLine="0" autoPict="0">
                <anchor moveWithCells="1" sizeWithCells="1">
                  <from>
                    <xdr:col>23</xdr:col>
                    <xdr:colOff>2219325</xdr:colOff>
                    <xdr:row>47</xdr:row>
                    <xdr:rowOff>85725</xdr:rowOff>
                  </from>
                  <to>
                    <xdr:col>24</xdr:col>
                    <xdr:colOff>133350</xdr:colOff>
                    <xdr:row>48</xdr:row>
                    <xdr:rowOff>0</xdr:rowOff>
                  </to>
                </anchor>
              </controlPr>
            </control>
          </mc:Choice>
        </mc:AlternateContent>
        <mc:AlternateContent xmlns:mc="http://schemas.openxmlformats.org/markup-compatibility/2006">
          <mc:Choice Requires="x14">
            <control shapeId="41039" r:id="rId48" name="Check Box 79">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41040" r:id="rId49" name="Check Box 80">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41041" r:id="rId50" name="Check Box 81">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41042" r:id="rId51" name="Check Box 82">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41043" r:id="rId52" name="Check Box 83">
              <controlPr defaultSize="0" autoFill="0" autoLine="0" autoPict="0">
                <anchor moveWithCells="1" sizeWithCells="1">
                  <from>
                    <xdr:col>31</xdr:col>
                    <xdr:colOff>2209800</xdr:colOff>
                    <xdr:row>45</xdr:row>
                    <xdr:rowOff>133350</xdr:rowOff>
                  </from>
                  <to>
                    <xdr:col>32</xdr:col>
                    <xdr:colOff>133350</xdr:colOff>
                    <xdr:row>47</xdr:row>
                    <xdr:rowOff>57150</xdr:rowOff>
                  </to>
                </anchor>
              </controlPr>
            </control>
          </mc:Choice>
        </mc:AlternateContent>
        <mc:AlternateContent xmlns:mc="http://schemas.openxmlformats.org/markup-compatibility/2006">
          <mc:Choice Requires="x14">
            <control shapeId="41044" r:id="rId53" name="Check Box 84">
              <controlPr defaultSize="0" autoFill="0" autoLine="0" autoPict="0">
                <anchor moveWithCells="1" sizeWithCells="1">
                  <from>
                    <xdr:col>31</xdr:col>
                    <xdr:colOff>2219325</xdr:colOff>
                    <xdr:row>46</xdr:row>
                    <xdr:rowOff>123825</xdr:rowOff>
                  </from>
                  <to>
                    <xdr:col>32</xdr:col>
                    <xdr:colOff>142875</xdr:colOff>
                    <xdr:row>48</xdr:row>
                    <xdr:rowOff>0</xdr:rowOff>
                  </to>
                </anchor>
              </controlPr>
            </control>
          </mc:Choice>
        </mc:AlternateContent>
        <mc:AlternateContent xmlns:mc="http://schemas.openxmlformats.org/markup-compatibility/2006">
          <mc:Choice Requires="x14">
            <control shapeId="41045" r:id="rId54" name="Check Box 85">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41046" r:id="rId55" name="Check Box 86">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41047" r:id="rId56" name="Check Box 87">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41048" r:id="rId57" name="Check Box 88">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41049" r:id="rId58" name="Check Box 89">
              <controlPr defaultSize="0" autoFill="0" autoLine="0" autoPict="0">
                <anchor moveWithCells="1" sizeWithCells="1">
                  <from>
                    <xdr:col>39</xdr:col>
                    <xdr:colOff>2324100</xdr:colOff>
                    <xdr:row>44</xdr:row>
                    <xdr:rowOff>114300</xdr:rowOff>
                  </from>
                  <to>
                    <xdr:col>40</xdr:col>
                    <xdr:colOff>466725</xdr:colOff>
                    <xdr:row>46</xdr:row>
                    <xdr:rowOff>38100</xdr:rowOff>
                  </to>
                </anchor>
              </controlPr>
            </control>
          </mc:Choice>
        </mc:AlternateContent>
        <mc:AlternateContent xmlns:mc="http://schemas.openxmlformats.org/markup-compatibility/2006">
          <mc:Choice Requires="x14">
            <control shapeId="41050" r:id="rId59" name="Check Box 90">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41051" r:id="rId60" name="Check Box 91">
              <controlPr defaultSize="0" autoFill="0" autoLine="0" autoPict="0">
                <anchor moveWithCells="1" sizeWithCells="1">
                  <from>
                    <xdr:col>39</xdr:col>
                    <xdr:colOff>2343150</xdr:colOff>
                    <xdr:row>46</xdr:row>
                    <xdr:rowOff>57150</xdr:rowOff>
                  </from>
                  <to>
                    <xdr:col>40</xdr:col>
                    <xdr:colOff>504825</xdr:colOff>
                    <xdr:row>47</xdr:row>
                    <xdr:rowOff>142875</xdr:rowOff>
                  </to>
                </anchor>
              </controlPr>
            </control>
          </mc:Choice>
        </mc:AlternateContent>
        <mc:AlternateContent xmlns:mc="http://schemas.openxmlformats.org/markup-compatibility/2006">
          <mc:Choice Requires="x14">
            <control shapeId="41052" r:id="rId61" name="Check Box 92">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41053" r:id="rId62" name="Check Box 93">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41054" r:id="rId63" name="Check Box 94">
              <controlPr defaultSize="0" autoFill="0" autoLine="0" autoPict="0">
                <anchor moveWithCells="1" sizeWithCells="1">
                  <from>
                    <xdr:col>31</xdr:col>
                    <xdr:colOff>2238375</xdr:colOff>
                    <xdr:row>43</xdr:row>
                    <xdr:rowOff>171450</xdr:rowOff>
                  </from>
                  <to>
                    <xdr:col>32</xdr:col>
                    <xdr:colOff>152400</xdr:colOff>
                    <xdr:row>45</xdr:row>
                    <xdr:rowOff>76200</xdr:rowOff>
                  </to>
                </anchor>
              </controlPr>
            </control>
          </mc:Choice>
        </mc:AlternateContent>
        <mc:AlternateContent xmlns:mc="http://schemas.openxmlformats.org/markup-compatibility/2006">
          <mc:Choice Requires="x14">
            <control shapeId="41061" r:id="rId64" name="Check Box 101">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41062" r:id="rId65" name="Check Box 102">
              <controlPr defaultSize="0" autoFill="0" autoLine="0" autoPict="0">
                <anchor moveWithCells="1" sizeWithCells="1">
                  <from>
                    <xdr:col>12</xdr:col>
                    <xdr:colOff>0</xdr:colOff>
                    <xdr:row>27</xdr:row>
                    <xdr:rowOff>0</xdr:rowOff>
                  </from>
                  <to>
                    <xdr:col>12</xdr:col>
                    <xdr:colOff>457200</xdr:colOff>
                    <xdr:row>28</xdr:row>
                    <xdr:rowOff>104775</xdr:rowOff>
                  </to>
                </anchor>
              </controlPr>
            </control>
          </mc:Choice>
        </mc:AlternateContent>
        <mc:AlternateContent xmlns:mc="http://schemas.openxmlformats.org/markup-compatibility/2006">
          <mc:Choice Requires="x14">
            <control shapeId="41063" r:id="rId66" name="Check Box 103">
              <controlPr defaultSize="0" autoFill="0" autoLine="0" autoPict="0">
                <anchor moveWithCells="1" sizeWithCells="1">
                  <from>
                    <xdr:col>12</xdr:col>
                    <xdr:colOff>0</xdr:colOff>
                    <xdr:row>27</xdr:row>
                    <xdr:rowOff>114300</xdr:rowOff>
                  </from>
                  <to>
                    <xdr:col>12</xdr:col>
                    <xdr:colOff>590550</xdr:colOff>
                    <xdr:row>29</xdr:row>
                    <xdr:rowOff>76200</xdr:rowOff>
                  </to>
                </anchor>
              </controlPr>
            </control>
          </mc:Choice>
        </mc:AlternateContent>
        <mc:AlternateContent xmlns:mc="http://schemas.openxmlformats.org/markup-compatibility/2006">
          <mc:Choice Requires="x14">
            <control shapeId="41068" r:id="rId67" name="Check Box 108">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41069" r:id="rId68" name="Check Box 109">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41070" r:id="rId69" name="Check Box 110">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41071" r:id="rId70" name="Check Box 111">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41072" r:id="rId71" name="Check Box 112">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41073" r:id="rId72" name="Check Box 113">
              <controlPr defaultSize="0" autoFill="0" autoLine="0" autoPict="0">
                <anchor moveWithCells="1" sizeWithCells="1">
                  <from>
                    <xdr:col>23</xdr:col>
                    <xdr:colOff>2219325</xdr:colOff>
                    <xdr:row>47</xdr:row>
                    <xdr:rowOff>85725</xdr:rowOff>
                  </from>
                  <to>
                    <xdr:col>24</xdr:col>
                    <xdr:colOff>133350</xdr:colOff>
                    <xdr:row>48</xdr:row>
                    <xdr:rowOff>0</xdr:rowOff>
                  </to>
                </anchor>
              </controlPr>
            </control>
          </mc:Choice>
        </mc:AlternateContent>
        <mc:AlternateContent xmlns:mc="http://schemas.openxmlformats.org/markup-compatibility/2006">
          <mc:Choice Requires="x14">
            <control shapeId="41074" r:id="rId73" name="Check Box 114">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41075" r:id="rId74" name="Check Box 115">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41076" r:id="rId75" name="Check Box 116">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41077" r:id="rId76" name="Check Box 117">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41078" r:id="rId77" name="Check Box 118">
              <controlPr defaultSize="0" autoFill="0" autoLine="0" autoPict="0">
                <anchor moveWithCells="1" sizeWithCells="1">
                  <from>
                    <xdr:col>31</xdr:col>
                    <xdr:colOff>2209800</xdr:colOff>
                    <xdr:row>45</xdr:row>
                    <xdr:rowOff>133350</xdr:rowOff>
                  </from>
                  <to>
                    <xdr:col>32</xdr:col>
                    <xdr:colOff>133350</xdr:colOff>
                    <xdr:row>47</xdr:row>
                    <xdr:rowOff>57150</xdr:rowOff>
                  </to>
                </anchor>
              </controlPr>
            </control>
          </mc:Choice>
        </mc:AlternateContent>
        <mc:AlternateContent xmlns:mc="http://schemas.openxmlformats.org/markup-compatibility/2006">
          <mc:Choice Requires="x14">
            <control shapeId="41079" r:id="rId78" name="Check Box 119">
              <controlPr defaultSize="0" autoFill="0" autoLine="0" autoPict="0">
                <anchor moveWithCells="1" sizeWithCells="1">
                  <from>
                    <xdr:col>31</xdr:col>
                    <xdr:colOff>2219325</xdr:colOff>
                    <xdr:row>46</xdr:row>
                    <xdr:rowOff>123825</xdr:rowOff>
                  </from>
                  <to>
                    <xdr:col>32</xdr:col>
                    <xdr:colOff>142875</xdr:colOff>
                    <xdr:row>48</xdr:row>
                    <xdr:rowOff>0</xdr:rowOff>
                  </to>
                </anchor>
              </controlPr>
            </control>
          </mc:Choice>
        </mc:AlternateContent>
        <mc:AlternateContent xmlns:mc="http://schemas.openxmlformats.org/markup-compatibility/2006">
          <mc:Choice Requires="x14">
            <control shapeId="41080" r:id="rId79" name="Check Box 120">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41081" r:id="rId80" name="Check Box 121">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41082" r:id="rId81" name="Check Box 122">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41083" r:id="rId82" name="Check Box 123">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41084" r:id="rId83" name="Check Box 124">
              <controlPr defaultSize="0" autoFill="0" autoLine="0" autoPict="0">
                <anchor moveWithCells="1" sizeWithCells="1">
                  <from>
                    <xdr:col>39</xdr:col>
                    <xdr:colOff>2324100</xdr:colOff>
                    <xdr:row>44</xdr:row>
                    <xdr:rowOff>114300</xdr:rowOff>
                  </from>
                  <to>
                    <xdr:col>40</xdr:col>
                    <xdr:colOff>466725</xdr:colOff>
                    <xdr:row>46</xdr:row>
                    <xdr:rowOff>38100</xdr:rowOff>
                  </to>
                </anchor>
              </controlPr>
            </control>
          </mc:Choice>
        </mc:AlternateContent>
        <mc:AlternateContent xmlns:mc="http://schemas.openxmlformats.org/markup-compatibility/2006">
          <mc:Choice Requires="x14">
            <control shapeId="41085" r:id="rId84" name="Check Box 125">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41086" r:id="rId85" name="Check Box 126">
              <controlPr defaultSize="0" autoFill="0" autoLine="0" autoPict="0">
                <anchor moveWithCells="1" sizeWithCells="1">
                  <from>
                    <xdr:col>39</xdr:col>
                    <xdr:colOff>2343150</xdr:colOff>
                    <xdr:row>46</xdr:row>
                    <xdr:rowOff>57150</xdr:rowOff>
                  </from>
                  <to>
                    <xdr:col>40</xdr:col>
                    <xdr:colOff>504825</xdr:colOff>
                    <xdr:row>47</xdr:row>
                    <xdr:rowOff>142875</xdr:rowOff>
                  </to>
                </anchor>
              </controlPr>
            </control>
          </mc:Choice>
        </mc:AlternateContent>
        <mc:AlternateContent xmlns:mc="http://schemas.openxmlformats.org/markup-compatibility/2006">
          <mc:Choice Requires="x14">
            <control shapeId="41087" r:id="rId86" name="Check Box 127">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41088" r:id="rId87" name="Check Box 128">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41089" r:id="rId88" name="Check Box 129">
              <controlPr defaultSize="0" autoFill="0" autoLine="0" autoPict="0">
                <anchor moveWithCells="1" sizeWithCells="1">
                  <from>
                    <xdr:col>31</xdr:col>
                    <xdr:colOff>2238375</xdr:colOff>
                    <xdr:row>43</xdr:row>
                    <xdr:rowOff>171450</xdr:rowOff>
                  </from>
                  <to>
                    <xdr:col>32</xdr:col>
                    <xdr:colOff>152400</xdr:colOff>
                    <xdr:row>45</xdr:row>
                    <xdr:rowOff>76200</xdr:rowOff>
                  </to>
                </anchor>
              </controlPr>
            </control>
          </mc:Choice>
        </mc:AlternateContent>
        <mc:AlternateContent xmlns:mc="http://schemas.openxmlformats.org/markup-compatibility/2006">
          <mc:Choice Requires="x14">
            <control shapeId="41096" r:id="rId89" name="Check Box 136">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41097" r:id="rId90" name="Check Box 137">
              <controlPr defaultSize="0" autoFill="0" autoLine="0" autoPict="0">
                <anchor moveWithCells="1" sizeWithCells="1">
                  <from>
                    <xdr:col>12</xdr:col>
                    <xdr:colOff>0</xdr:colOff>
                    <xdr:row>27</xdr:row>
                    <xdr:rowOff>0</xdr:rowOff>
                  </from>
                  <to>
                    <xdr:col>12</xdr:col>
                    <xdr:colOff>457200</xdr:colOff>
                    <xdr:row>28</xdr:row>
                    <xdr:rowOff>104775</xdr:rowOff>
                  </to>
                </anchor>
              </controlPr>
            </control>
          </mc:Choice>
        </mc:AlternateContent>
        <mc:AlternateContent xmlns:mc="http://schemas.openxmlformats.org/markup-compatibility/2006">
          <mc:Choice Requires="x14">
            <control shapeId="41098" r:id="rId91" name="Check Box 138">
              <controlPr defaultSize="0" autoFill="0" autoLine="0" autoPict="0">
                <anchor moveWithCells="1" sizeWithCells="1">
                  <from>
                    <xdr:col>12</xdr:col>
                    <xdr:colOff>0</xdr:colOff>
                    <xdr:row>27</xdr:row>
                    <xdr:rowOff>114300</xdr:rowOff>
                  </from>
                  <to>
                    <xdr:col>12</xdr:col>
                    <xdr:colOff>590550</xdr:colOff>
                    <xdr:row>29</xdr:row>
                    <xdr:rowOff>76200</xdr:rowOff>
                  </to>
                </anchor>
              </controlPr>
            </control>
          </mc:Choice>
        </mc:AlternateContent>
        <mc:AlternateContent xmlns:mc="http://schemas.openxmlformats.org/markup-compatibility/2006">
          <mc:Choice Requires="x14">
            <control shapeId="41103" r:id="rId92" name="Check Box 143">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41104" r:id="rId93" name="Check Box 144">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41105" r:id="rId94" name="Check Box 145">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41106" r:id="rId95" name="Check Box 146">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41107" r:id="rId96" name="Check Box 147">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41108" r:id="rId97" name="Check Box 148">
              <controlPr defaultSize="0" autoFill="0" autoLine="0" autoPict="0">
                <anchor moveWithCells="1" sizeWithCells="1">
                  <from>
                    <xdr:col>23</xdr:col>
                    <xdr:colOff>2219325</xdr:colOff>
                    <xdr:row>47</xdr:row>
                    <xdr:rowOff>85725</xdr:rowOff>
                  </from>
                  <to>
                    <xdr:col>24</xdr:col>
                    <xdr:colOff>133350</xdr:colOff>
                    <xdr:row>48</xdr:row>
                    <xdr:rowOff>0</xdr:rowOff>
                  </to>
                </anchor>
              </controlPr>
            </control>
          </mc:Choice>
        </mc:AlternateContent>
        <mc:AlternateContent xmlns:mc="http://schemas.openxmlformats.org/markup-compatibility/2006">
          <mc:Choice Requires="x14">
            <control shapeId="41109" r:id="rId98" name="Check Box 149">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41110" r:id="rId99" name="Check Box 150">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41111" r:id="rId100" name="Check Box 151">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41112" r:id="rId101" name="Check Box 152">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41113" r:id="rId102" name="Check Box 153">
              <controlPr defaultSize="0" autoFill="0" autoLine="0" autoPict="0">
                <anchor moveWithCells="1" sizeWithCells="1">
                  <from>
                    <xdr:col>31</xdr:col>
                    <xdr:colOff>2209800</xdr:colOff>
                    <xdr:row>45</xdr:row>
                    <xdr:rowOff>133350</xdr:rowOff>
                  </from>
                  <to>
                    <xdr:col>32</xdr:col>
                    <xdr:colOff>133350</xdr:colOff>
                    <xdr:row>47</xdr:row>
                    <xdr:rowOff>57150</xdr:rowOff>
                  </to>
                </anchor>
              </controlPr>
            </control>
          </mc:Choice>
        </mc:AlternateContent>
        <mc:AlternateContent xmlns:mc="http://schemas.openxmlformats.org/markup-compatibility/2006">
          <mc:Choice Requires="x14">
            <control shapeId="41114" r:id="rId103" name="Check Box 154">
              <controlPr defaultSize="0" autoFill="0" autoLine="0" autoPict="0">
                <anchor moveWithCells="1" sizeWithCells="1">
                  <from>
                    <xdr:col>31</xdr:col>
                    <xdr:colOff>2219325</xdr:colOff>
                    <xdr:row>46</xdr:row>
                    <xdr:rowOff>123825</xdr:rowOff>
                  </from>
                  <to>
                    <xdr:col>32</xdr:col>
                    <xdr:colOff>142875</xdr:colOff>
                    <xdr:row>48</xdr:row>
                    <xdr:rowOff>0</xdr:rowOff>
                  </to>
                </anchor>
              </controlPr>
            </control>
          </mc:Choice>
        </mc:AlternateContent>
        <mc:AlternateContent xmlns:mc="http://schemas.openxmlformats.org/markup-compatibility/2006">
          <mc:Choice Requires="x14">
            <control shapeId="41115" r:id="rId104" name="Check Box 155">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41116" r:id="rId105" name="Check Box 156">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41117" r:id="rId106" name="Check Box 157">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41118" r:id="rId107" name="Check Box 158">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41119" r:id="rId108" name="Check Box 159">
              <controlPr defaultSize="0" autoFill="0" autoLine="0" autoPict="0">
                <anchor moveWithCells="1" sizeWithCells="1">
                  <from>
                    <xdr:col>39</xdr:col>
                    <xdr:colOff>2324100</xdr:colOff>
                    <xdr:row>44</xdr:row>
                    <xdr:rowOff>114300</xdr:rowOff>
                  </from>
                  <to>
                    <xdr:col>40</xdr:col>
                    <xdr:colOff>466725</xdr:colOff>
                    <xdr:row>46</xdr:row>
                    <xdr:rowOff>38100</xdr:rowOff>
                  </to>
                </anchor>
              </controlPr>
            </control>
          </mc:Choice>
        </mc:AlternateContent>
        <mc:AlternateContent xmlns:mc="http://schemas.openxmlformats.org/markup-compatibility/2006">
          <mc:Choice Requires="x14">
            <control shapeId="41120" r:id="rId109" name="Check Box 160">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41121" r:id="rId110" name="Check Box 161">
              <controlPr defaultSize="0" autoFill="0" autoLine="0" autoPict="0">
                <anchor moveWithCells="1" sizeWithCells="1">
                  <from>
                    <xdr:col>39</xdr:col>
                    <xdr:colOff>2343150</xdr:colOff>
                    <xdr:row>46</xdr:row>
                    <xdr:rowOff>57150</xdr:rowOff>
                  </from>
                  <to>
                    <xdr:col>40</xdr:col>
                    <xdr:colOff>504825</xdr:colOff>
                    <xdr:row>47</xdr:row>
                    <xdr:rowOff>142875</xdr:rowOff>
                  </to>
                </anchor>
              </controlPr>
            </control>
          </mc:Choice>
        </mc:AlternateContent>
        <mc:AlternateContent xmlns:mc="http://schemas.openxmlformats.org/markup-compatibility/2006">
          <mc:Choice Requires="x14">
            <control shapeId="41122" r:id="rId111" name="Check Box 162">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41123" r:id="rId112" name="Check Box 163">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41124" r:id="rId113" name="Check Box 164">
              <controlPr defaultSize="0" autoFill="0" autoLine="0" autoPict="0">
                <anchor moveWithCells="1" sizeWithCells="1">
                  <from>
                    <xdr:col>31</xdr:col>
                    <xdr:colOff>2238375</xdr:colOff>
                    <xdr:row>43</xdr:row>
                    <xdr:rowOff>171450</xdr:rowOff>
                  </from>
                  <to>
                    <xdr:col>32</xdr:col>
                    <xdr:colOff>152400</xdr:colOff>
                    <xdr:row>45</xdr:row>
                    <xdr:rowOff>76200</xdr:rowOff>
                  </to>
                </anchor>
              </controlPr>
            </control>
          </mc:Choice>
        </mc:AlternateContent>
        <mc:AlternateContent xmlns:mc="http://schemas.openxmlformats.org/markup-compatibility/2006">
          <mc:Choice Requires="x14">
            <control shapeId="41131" r:id="rId114" name="Check Box 171">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41132" r:id="rId115" name="Check Box 172">
              <controlPr defaultSize="0" autoFill="0" autoLine="0" autoPict="0">
                <anchor moveWithCells="1" sizeWithCells="1">
                  <from>
                    <xdr:col>12</xdr:col>
                    <xdr:colOff>0</xdr:colOff>
                    <xdr:row>27</xdr:row>
                    <xdr:rowOff>0</xdr:rowOff>
                  </from>
                  <to>
                    <xdr:col>12</xdr:col>
                    <xdr:colOff>457200</xdr:colOff>
                    <xdr:row>28</xdr:row>
                    <xdr:rowOff>104775</xdr:rowOff>
                  </to>
                </anchor>
              </controlPr>
            </control>
          </mc:Choice>
        </mc:AlternateContent>
        <mc:AlternateContent xmlns:mc="http://schemas.openxmlformats.org/markup-compatibility/2006">
          <mc:Choice Requires="x14">
            <control shapeId="41133" r:id="rId116" name="Check Box 173">
              <controlPr defaultSize="0" autoFill="0" autoLine="0" autoPict="0">
                <anchor moveWithCells="1" sizeWithCells="1">
                  <from>
                    <xdr:col>12</xdr:col>
                    <xdr:colOff>0</xdr:colOff>
                    <xdr:row>27</xdr:row>
                    <xdr:rowOff>114300</xdr:rowOff>
                  </from>
                  <to>
                    <xdr:col>12</xdr:col>
                    <xdr:colOff>590550</xdr:colOff>
                    <xdr:row>29</xdr:row>
                    <xdr:rowOff>76200</xdr:rowOff>
                  </to>
                </anchor>
              </controlPr>
            </control>
          </mc:Choice>
        </mc:AlternateContent>
        <mc:AlternateContent xmlns:mc="http://schemas.openxmlformats.org/markup-compatibility/2006">
          <mc:Choice Requires="x14">
            <control shapeId="41138" r:id="rId117" name="Check Box 178">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41139" r:id="rId118" name="Check Box 179">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41140" r:id="rId119" name="Check Box 180">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41141" r:id="rId120" name="Check Box 181">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41142" r:id="rId121" name="Check Box 182">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41143" r:id="rId122" name="Check Box 183">
              <controlPr defaultSize="0" autoFill="0" autoLine="0" autoPict="0">
                <anchor moveWithCells="1" sizeWithCells="1">
                  <from>
                    <xdr:col>23</xdr:col>
                    <xdr:colOff>2219325</xdr:colOff>
                    <xdr:row>47</xdr:row>
                    <xdr:rowOff>85725</xdr:rowOff>
                  </from>
                  <to>
                    <xdr:col>24</xdr:col>
                    <xdr:colOff>133350</xdr:colOff>
                    <xdr:row>48</xdr:row>
                    <xdr:rowOff>0</xdr:rowOff>
                  </to>
                </anchor>
              </controlPr>
            </control>
          </mc:Choice>
        </mc:AlternateContent>
        <mc:AlternateContent xmlns:mc="http://schemas.openxmlformats.org/markup-compatibility/2006">
          <mc:Choice Requires="x14">
            <control shapeId="41144" r:id="rId123" name="Check Box 184">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41145" r:id="rId124" name="Check Box 185">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41146" r:id="rId125" name="Check Box 186">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41147" r:id="rId126" name="Check Box 187">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41148" r:id="rId127" name="Check Box 188">
              <controlPr defaultSize="0" autoFill="0" autoLine="0" autoPict="0">
                <anchor moveWithCells="1" sizeWithCells="1">
                  <from>
                    <xdr:col>31</xdr:col>
                    <xdr:colOff>2209800</xdr:colOff>
                    <xdr:row>45</xdr:row>
                    <xdr:rowOff>133350</xdr:rowOff>
                  </from>
                  <to>
                    <xdr:col>32</xdr:col>
                    <xdr:colOff>133350</xdr:colOff>
                    <xdr:row>47</xdr:row>
                    <xdr:rowOff>57150</xdr:rowOff>
                  </to>
                </anchor>
              </controlPr>
            </control>
          </mc:Choice>
        </mc:AlternateContent>
        <mc:AlternateContent xmlns:mc="http://schemas.openxmlformats.org/markup-compatibility/2006">
          <mc:Choice Requires="x14">
            <control shapeId="41149" r:id="rId128" name="Check Box 189">
              <controlPr defaultSize="0" autoFill="0" autoLine="0" autoPict="0">
                <anchor moveWithCells="1" sizeWithCells="1">
                  <from>
                    <xdr:col>31</xdr:col>
                    <xdr:colOff>2219325</xdr:colOff>
                    <xdr:row>46</xdr:row>
                    <xdr:rowOff>123825</xdr:rowOff>
                  </from>
                  <to>
                    <xdr:col>32</xdr:col>
                    <xdr:colOff>142875</xdr:colOff>
                    <xdr:row>48</xdr:row>
                    <xdr:rowOff>0</xdr:rowOff>
                  </to>
                </anchor>
              </controlPr>
            </control>
          </mc:Choice>
        </mc:AlternateContent>
        <mc:AlternateContent xmlns:mc="http://schemas.openxmlformats.org/markup-compatibility/2006">
          <mc:Choice Requires="x14">
            <control shapeId="41150" r:id="rId129" name="Check Box 190">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41151" r:id="rId130" name="Check Box 191">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41152" r:id="rId131" name="Check Box 192">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41153" r:id="rId132" name="Check Box 193">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41154" r:id="rId133" name="Check Box 194">
              <controlPr defaultSize="0" autoFill="0" autoLine="0" autoPict="0">
                <anchor moveWithCells="1" sizeWithCells="1">
                  <from>
                    <xdr:col>39</xdr:col>
                    <xdr:colOff>2324100</xdr:colOff>
                    <xdr:row>44</xdr:row>
                    <xdr:rowOff>114300</xdr:rowOff>
                  </from>
                  <to>
                    <xdr:col>40</xdr:col>
                    <xdr:colOff>466725</xdr:colOff>
                    <xdr:row>46</xdr:row>
                    <xdr:rowOff>38100</xdr:rowOff>
                  </to>
                </anchor>
              </controlPr>
            </control>
          </mc:Choice>
        </mc:AlternateContent>
        <mc:AlternateContent xmlns:mc="http://schemas.openxmlformats.org/markup-compatibility/2006">
          <mc:Choice Requires="x14">
            <control shapeId="41155" r:id="rId134" name="Check Box 195">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41156" r:id="rId135" name="Check Box 196">
              <controlPr defaultSize="0" autoFill="0" autoLine="0" autoPict="0">
                <anchor moveWithCells="1" sizeWithCells="1">
                  <from>
                    <xdr:col>39</xdr:col>
                    <xdr:colOff>2343150</xdr:colOff>
                    <xdr:row>46</xdr:row>
                    <xdr:rowOff>57150</xdr:rowOff>
                  </from>
                  <to>
                    <xdr:col>40</xdr:col>
                    <xdr:colOff>504825</xdr:colOff>
                    <xdr:row>47</xdr:row>
                    <xdr:rowOff>142875</xdr:rowOff>
                  </to>
                </anchor>
              </controlPr>
            </control>
          </mc:Choice>
        </mc:AlternateContent>
        <mc:AlternateContent xmlns:mc="http://schemas.openxmlformats.org/markup-compatibility/2006">
          <mc:Choice Requires="x14">
            <control shapeId="41157" r:id="rId136" name="Check Box 197">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41158" r:id="rId137" name="Check Box 198">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41159" r:id="rId138" name="Check Box 199">
              <controlPr defaultSize="0" autoFill="0" autoLine="0" autoPict="0">
                <anchor moveWithCells="1" sizeWithCells="1">
                  <from>
                    <xdr:col>31</xdr:col>
                    <xdr:colOff>2238375</xdr:colOff>
                    <xdr:row>43</xdr:row>
                    <xdr:rowOff>171450</xdr:rowOff>
                  </from>
                  <to>
                    <xdr:col>32</xdr:col>
                    <xdr:colOff>152400</xdr:colOff>
                    <xdr:row>45</xdr:row>
                    <xdr:rowOff>76200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ae96608-ffa6-406f-97fc-5a5eaceee73a">
      <Terms xmlns="http://schemas.microsoft.com/office/infopath/2007/PartnerControls"/>
    </lcf76f155ced4ddcb4097134ff3c332f>
    <TaxCatchAll xmlns="ceae2723-02d2-4907-894a-c36759ab594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CB41B6F4EDCDF43904ACD68A6A09C92" ma:contentTypeVersion="14" ma:contentTypeDescription="Create a new document." ma:contentTypeScope="" ma:versionID="5c9546a925340f021492cd90c8326a8c">
  <xsd:schema xmlns:xsd="http://www.w3.org/2001/XMLSchema" xmlns:xs="http://www.w3.org/2001/XMLSchema" xmlns:p="http://schemas.microsoft.com/office/2006/metadata/properties" xmlns:ns2="cae96608-ffa6-406f-97fc-5a5eaceee73a" xmlns:ns3="ceae2723-02d2-4907-894a-c36759ab5940" targetNamespace="http://schemas.microsoft.com/office/2006/metadata/properties" ma:root="true" ma:fieldsID="b967fba2d41ca73b049998ac4794f2f0" ns2:_="" ns3:_="">
    <xsd:import namespace="cae96608-ffa6-406f-97fc-5a5eaceee73a"/>
    <xsd:import namespace="ceae2723-02d2-4907-894a-c36759ab594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LengthInSeconds"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e96608-ffa6-406f-97fc-5a5eaceee7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06f18651-c79c-4098-a2e7-f7c7ebac29c1" ma:termSetId="09814cd3-568e-fe90-9814-8d621ff8fb84" ma:anchorId="fba54fb3-c3e1-fe81-a776-ca4b69148c4d" ma:open="true" ma:isKeyword="false">
      <xsd:complexType>
        <xsd:sequence>
          <xsd:element ref="pc:Terms" minOccurs="0" maxOccurs="1"/>
        </xsd:sequence>
      </xsd:complex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ae2723-02d2-4907-894a-c36759ab5940"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0f6281c9-b323-4097-8298-bd6fd2752fa5}" ma:internalName="TaxCatchAll" ma:showField="CatchAllData" ma:web="ceae2723-02d2-4907-894a-c36759ab5940">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175444-34F7-4666-A4DE-436D8285F06D}"/>
</file>

<file path=customXml/itemProps2.xml><?xml version="1.0" encoding="utf-8"?>
<ds:datastoreItem xmlns:ds="http://schemas.openxmlformats.org/officeDocument/2006/customXml" ds:itemID="{295FC9EC-815C-4651-960A-F3096063D3CB}"/>
</file>

<file path=customXml/itemProps3.xml><?xml version="1.0" encoding="utf-8"?>
<ds:datastoreItem xmlns:ds="http://schemas.openxmlformats.org/officeDocument/2006/customXml" ds:itemID="{660045A5-714E-4D63-B36A-03214E613900}"/>
</file>

<file path=docProps/app.xml><?xml version="1.0" encoding="utf-8"?>
<Properties xmlns="http://schemas.openxmlformats.org/officeDocument/2006/extended-properties" xmlns:vt="http://schemas.openxmlformats.org/officeDocument/2006/docPropsVTypes">
  <Application>Microsoft Excel Online</Application>
  <Manager/>
  <Company>WHEDA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E. Victor</dc:creator>
  <cp:keywords/>
  <dc:description/>
  <cp:lastModifiedBy>Nicole L. Kane</cp:lastModifiedBy>
  <cp:revision/>
  <dcterms:created xsi:type="dcterms:W3CDTF">2018-06-04T20:40:34Z</dcterms:created>
  <dcterms:modified xsi:type="dcterms:W3CDTF">2023-12-04T15:56:03Z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0x010100ECB41B6F4EDCDF43904ACD68A6A09C92</vt:lpwstr>
  </property>
  <property fmtid="{D5CDD505-2E9C-101B-9397-08002B2CF9AE}" pid="3" name="MediaServiceImageTags">
    <vt:lpwstr/>
  </property>
</Properties>
</file>